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свод" r:id="rId1" sheetId="1" state="visible"/>
    <sheet name="Р1" r:id="rId2" sheetId="2" state="visible"/>
    <sheet name="Р2" r:id="rId3" sheetId="3" state="visible"/>
    <sheet name="Р3" r:id="rId4" sheetId="4" state="visible"/>
    <sheet name="Р4" r:id="rId5" sheetId="5" state="visible"/>
    <sheet name="Р5" r:id="rId6" sheetId="6" state="visible"/>
    <sheet name="Р6" r:id="rId7" sheetId="7" state="visible"/>
    <sheet name="Р7" r:id="rId8" sheetId="8" state="visible"/>
    <sheet name="Р8" r:id="rId9" sheetId="9" state="visible"/>
    <sheet name="Р9" r:id="rId10" sheetId="10" state="visible"/>
    <sheet name="Р10" r:id="rId11" sheetId="11" state="visible"/>
    <sheet name="Р11" r:id="rId12" sheetId="12" state="visible"/>
    <sheet name="Р12" r:id="rId13" sheetId="13" state="visible"/>
    <sheet name="Р13" r:id="rId14" sheetId="14" state="visible"/>
    <sheet name="Р14" r:id="rId15" sheetId="15" state="visible"/>
    <sheet name="Р15" r:id="rId16" sheetId="16" state="visible"/>
    <sheet name="Р16" r:id="rId17" sheetId="17" state="visible"/>
    <sheet name="Р17" r:id="rId18" sheetId="18" state="visible"/>
    <sheet name="Р18" r:id="rId19" sheetId="19" state="visible"/>
    <sheet name="Р19" r:id="rId20" sheetId="20" state="visible"/>
    <sheet name="Р20" r:id="rId21" sheetId="21" state="visible"/>
  </sheets>
  <definedNames>
    <definedName localSheetId="0" name="_xlnm.Print_Area">'свод'!$A$1:$N$29</definedName>
    <definedName localSheetId="2" name="_xlnm.Print_Area">'Р2'!$A$1:$G$17</definedName>
    <definedName localSheetId="3" name="_xlnm.Print_Area">'Р3'!$A$1:$E$17</definedName>
    <definedName localSheetId="4" name="_xlnm.Print_Area">'Р4'!$A$1:$Q$17</definedName>
  </definedNames>
</workbook>
</file>

<file path=xl/comments1.xml><?xml version="1.0" encoding="utf-8"?>
<comments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authors>
    <author/>
  </authors>
  <commentList>
    <comment authorId="0" ref="G13">
      <text>
        <r>
          <rPr>
            <rFont val="Tahoma"/>
            <b val="true"/>
            <sz val="8"/>
          </rPr>
          <t>Финансовое управление:</t>
        </r>
        <r>
          <t xml:space="preserve">
</t>
        </r>
        <r>
          <rPr>
            <rFont val="Tahoma"/>
            <sz val="8"/>
          </rPr>
          <t>150382,5 без поселений</t>
        </r>
        <r>
          <t xml:space="preserve">
</t>
        </r>
        <r>
          <rPr>
            <rFont val="Tahoma"/>
            <sz val="8"/>
          </rPr>
          <t>193682,3- вся 251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<sst xmlns="http://schemas.openxmlformats.org/spreadsheetml/2006/main" xmlns:a="http://schemas.openxmlformats.org/drawingml/2006/main" xmlns:c="http://schemas.openxmlformats.org/drawingml/2006/chart" xmlns:co="http://ncloudtech.com" xmlns:m="http://schemas.openxmlformats.org/officeDocument/2006/math" xmlns:mc="http://schemas.openxmlformats.org/markup-compatibility/2006" xmlns:o="urn:schemas-microsoft-com:office:office" xmlns:p="http://schemas.openxmlformats.org/presentationml/2006/main" xmlns:pic="http://schemas.openxmlformats.org/drawingml/2006/picture" xmlns:r="http://schemas.openxmlformats.org/officeDocument/2006/relationships" xmlns:s="http://schemas.openxmlformats.org/officeDocument/2006/sharedTypes" xmlns:sl="http://schemas.openxmlformats.org/schemaLibrary/2006/main" xmlns:v="urn:schemas-microsoft-com:vml" xmlns:w="http://schemas.openxmlformats.org/wordprocessingml/2006/main" xmlns:w14="http://schemas.microsoft.com/office/word/2010/wordml" xmlns:w15="http://schemas.microsoft.com/office/word/2012/wordml" xmlns:wp="http://schemas.openxmlformats.org/drawingml/2006/wordprocessingDrawing" xmlns:wpg="http://schemas.microsoft.com/office/word/2010/wordprocessingGroup" xmlns:wps="http://schemas.microsoft.com/office/word/2010/wordprocessingShape" xmlns:x14="http://schemas.microsoft.com/office/spreadsheetml/2009/9/main" xmlns:xdr="http://schemas.openxmlformats.org/drawingml/2006/spreadsheetDrawing" xmlns:xm="http://schemas.microsoft.com/office/excel/2006/main" mc:Ignorable="co w14 x14 w15">
  <si>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ИТОГОВЫЕ ПОКАЗАТЕЛИ ПО ГРБС ЗА 2020 ГОД</t>
  </si>
  <si>
    <t>№ п/п</t>
  </si>
  <si>
    <t xml:space="preserve">Наименование направлений </t>
  </si>
  <si>
    <t>Собр.</t>
  </si>
  <si>
    <t>Админ</t>
  </si>
  <si>
    <t>УСХ</t>
  </si>
  <si>
    <t>Финупр</t>
  </si>
  <si>
    <t>КСП</t>
  </si>
  <si>
    <t>Спорт</t>
  </si>
  <si>
    <t>Культура</t>
  </si>
  <si>
    <t>Образ</t>
  </si>
  <si>
    <t>УКДХ</t>
  </si>
  <si>
    <t>УСЗН</t>
  </si>
  <si>
    <t>КИЗО</t>
  </si>
  <si>
    <t>ЗАГС</t>
  </si>
  <si>
    <t xml:space="preserve">Р1 </t>
  </si>
  <si>
    <t xml:space="preserve">Своевременность представления реестра расходных обязательств ГРБС (далее - РРО) </t>
  </si>
  <si>
    <t xml:space="preserve">Р2 </t>
  </si>
  <si>
    <t xml:space="preserve">Доля бюджетных ассигнований, запланированных на реализацию муниципальных долгосрочных и ведомственных программ </t>
  </si>
  <si>
    <t xml:space="preserve">Р3 </t>
  </si>
  <si>
    <t xml:space="preserve">Доля бюджетных ассигнований на предоставление муниципальных услуг (работ) физическим и юридическим лицам, оказываемых в соответствии с муниципальными заданиями </t>
  </si>
  <si>
    <t>нет</t>
  </si>
  <si>
    <t xml:space="preserve">Р4 </t>
  </si>
  <si>
    <t>Уровень исполнения расходов ГРБС за счет средств бюджета Аксайского района</t>
  </si>
  <si>
    <t xml:space="preserve">Р5 </t>
  </si>
  <si>
    <t xml:space="preserve">Доля кассовых расходов произведенных ГРБС и подведомственными ему муниципальными учреждениями в 4 квартале отчетного года </t>
  </si>
  <si>
    <t xml:space="preserve">Р6 </t>
  </si>
  <si>
    <t xml:space="preserve">Своевременное доведение ГРБС лимитов бюджетных обязательств до подведомственных муниципальных учреждений </t>
  </si>
  <si>
    <t xml:space="preserve">Р7 </t>
  </si>
  <si>
    <t xml:space="preserve">Своевременное составление бюджетной росписи ГРБС и внесение изменений в нее </t>
  </si>
  <si>
    <t xml:space="preserve">Р8 </t>
  </si>
  <si>
    <t xml:space="preserve">Качество Порядка составления, утверждения и ведения планов финансово-хозяйственной деятельности подведомственных ГРБС муниципальных учреждений </t>
  </si>
  <si>
    <t xml:space="preserve">Р9 </t>
  </si>
  <si>
    <t xml:space="preserve">Оценка качества планирования бюджетных ассигнований </t>
  </si>
  <si>
    <t xml:space="preserve">Р10 </t>
  </si>
  <si>
    <t xml:space="preserve">Наличие у ГРБС и подведомственных ему муниципальных учреждений нереальной к взысканию дебиторской задолженности </t>
  </si>
  <si>
    <t xml:space="preserve">Р11 </t>
  </si>
  <si>
    <t xml:space="preserve">Изменение дебиторской задолженности ГРБС и подведомственных ему муниципальных учреждений в отчетном периоде по сравнению с началом года </t>
  </si>
  <si>
    <t xml:space="preserve">Р12 </t>
  </si>
  <si>
    <t xml:space="preserve">Наличие у ГРБС и подведомственных ему муниципальных учреждений просроченной кредиторской задолженности </t>
  </si>
  <si>
    <t xml:space="preserve">Р13 </t>
  </si>
  <si>
    <t xml:space="preserve">Ежемесячное изменение кредиторской задолженности ГРБС и подведомственных ему муниципальных учреждений в течение отчетного периода </t>
  </si>
  <si>
    <t xml:space="preserve">Р14 </t>
  </si>
  <si>
    <t xml:space="preserve">Представление в составе годовой бюджетной отчетности сведений о мерах по повышению эффективности расходования бюджетных средств </t>
  </si>
  <si>
    <t xml:space="preserve">Р15 </t>
  </si>
  <si>
    <t xml:space="preserve">Соблюдение сроков представления ГРБС годовой бюджетной отчетности </t>
  </si>
  <si>
    <t>Р16</t>
  </si>
  <si>
    <t>Своевременность и качество предоставления бюджетной отчетности в Финансовое управление</t>
  </si>
  <si>
    <t xml:space="preserve">Р17 </t>
  </si>
  <si>
    <t xml:space="preserve">Проведение ГРБС мониторинга результатов деятельности подведомственных муниципальных учреждений </t>
  </si>
  <si>
    <t xml:space="preserve">Р18 </t>
  </si>
  <si>
    <t>Осуществление мероприятий внутреннего контроля</t>
  </si>
  <si>
    <t>Р19</t>
  </si>
  <si>
    <t xml:space="preserve">Динамика нарушений, выявленные в ходе проведения внешних контрольных мероприятий в отчетном финансовом году </t>
  </si>
  <si>
    <t>Р20</t>
  </si>
  <si>
    <t xml:space="preserve">Качество ведомственного финансового контроля </t>
  </si>
  <si>
    <t xml:space="preserve">ИТОГОВЫЕ ПОКАЗАТЕЛИ </t>
  </si>
  <si>
    <t>Общее количество баллов (КУФ)</t>
  </si>
  <si>
    <t>МАХ</t>
  </si>
  <si>
    <t>Q=КУФ/МАХ</t>
  </si>
  <si>
    <t xml:space="preserve"> 2020 год</t>
  </si>
  <si>
    <t>1 полугодие 2017 года</t>
  </si>
  <si>
    <t>2016 год</t>
  </si>
  <si>
    <t>Р1</t>
  </si>
  <si>
    <t>баллы</t>
  </si>
  <si>
    <t>Своевременность представления реестра расходных обязательств ГРБС (представить РРО до 15.04.2020)</t>
  </si>
  <si>
    <t>количество дней отклонения даты предоставления РРО</t>
  </si>
  <si>
    <t>Культ</t>
  </si>
  <si>
    <t>средняя</t>
  </si>
  <si>
    <t>общая сумма ассигнований</t>
  </si>
  <si>
    <t>аппарат+РФ</t>
  </si>
  <si>
    <t>ассигнования  - гр4</t>
  </si>
  <si>
    <t>программы</t>
  </si>
  <si>
    <t>5=3-4</t>
  </si>
  <si>
    <t>сумма на мун. задание</t>
  </si>
  <si>
    <t>2=4/3*100%</t>
  </si>
  <si>
    <t>кассовые расходы всего (местный бюджет)</t>
  </si>
  <si>
    <t>плановые расходы (в соответствии с кассовым планом)</t>
  </si>
  <si>
    <t>январь</t>
  </si>
  <si>
    <t>февраль</t>
  </si>
  <si>
    <t>март</t>
  </si>
  <si>
    <t>апр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</si>
  <si>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</si>
  <si>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</si>
  <si>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</si>
  <si>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</si>
  <si>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</si>
  <si>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</si>
  <si>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</si>
  <si>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</si>
  <si>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2=3/4*100%</t>
  </si>
  <si>
    <t>кассовый расход в 4 квартале</t>
  </si>
  <si>
    <t>кассовый расход за 9 месяцев отчетного года</t>
  </si>
  <si>
    <t>кассовый расход за  год</t>
  </si>
  <si>
    <t>своевременно (5)</t>
  </si>
  <si>
    <t>с нарушением срока (1)</t>
  </si>
  <si>
    <t>не доведены (0)</t>
  </si>
  <si>
    <t>*</t>
  </si>
  <si>
    <t>с нарушением срока (0)</t>
  </si>
  <si>
    <t>соответствует (5)</t>
  </si>
  <si>
    <t>соотв. двум пунктам из 3 (3)</t>
  </si>
  <si>
    <t>порядок отсутствует (0)</t>
  </si>
  <si>
    <t xml:space="preserve">сумма перераспределений </t>
  </si>
  <si>
    <t>отсутствует (5)</t>
  </si>
  <si>
    <t>присутствует (0)</t>
  </si>
  <si>
    <t>дебиторка на начало 2020 года</t>
  </si>
  <si>
    <t>дебиторка на 01.01.2021 года</t>
  </si>
  <si>
    <t>2=4-3</t>
  </si>
  <si>
    <r>
      <t xml:space="preserve">сумма ассигнований без областных средств </t>
    </r>
    <r>
      <rPr>
        <rFont val="Arial Cyr"/>
        <b val="true"/>
        <sz val="10"/>
      </rPr>
      <t>за 1 месяц</t>
    </r>
  </si>
  <si>
    <t>сумма ассигнований без областных средств</t>
  </si>
  <si>
    <t>апрель</t>
  </si>
  <si>
    <t>2=3/12месяцев</t>
  </si>
  <si>
    <t>начало</t>
  </si>
  <si>
    <t>конец</t>
  </si>
  <si>
    <t>ксп</t>
  </si>
  <si>
    <t>сведения предоставлены (5)</t>
  </si>
  <si>
    <t>сведения не предоставлены (0)</t>
  </si>
  <si>
    <t>в срок и в полном объеме (5)</t>
  </si>
  <si>
    <t>не в срок и (или) не в полном объеме (0)</t>
  </si>
  <si>
    <t xml:space="preserve">Р16 </t>
  </si>
  <si>
    <t>Количество месяцев в отчетном периоде</t>
  </si>
  <si>
    <t>Количество месяцев в отчетном периоде, за которые отчетность предоставлена позже установленного срока</t>
  </si>
  <si>
    <t>N=0, одна версия и исправления отсутствуют, N=0,5 одна версия и исправления 1 раз,                        N=1 более одной версии исправления неоднократно</t>
  </si>
  <si>
    <t>Р17</t>
  </si>
  <si>
    <t>наличие отчета о проведении мониторинга (5)</t>
  </si>
  <si>
    <t>отсутствие отчета (0)</t>
  </si>
  <si>
    <t>Р18</t>
  </si>
  <si>
    <t>отсутствие сведений (0)</t>
  </si>
  <si>
    <t>наличие сведений (5)</t>
  </si>
  <si>
    <t xml:space="preserve">Р19 </t>
  </si>
  <si>
    <t>кол-во мероприятий с нарушениями</t>
  </si>
  <si>
    <t>кол-во мероприятий всего</t>
  </si>
  <si>
    <t>2=3/4*100</t>
  </si>
  <si>
    <t>наличие ведомственного контроля (5)</t>
  </si>
  <si>
    <t>отсутствие контроля (0)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</si>
</sst>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" formatCode="0.0" numFmtId="1001"/>
    <numFmt co:extendedFormatCode="0.00" formatCode="0.00" numFmtId="1002"/>
    <numFmt co:extendedFormatCode="0" formatCode="0" numFmtId="1003"/>
    <numFmt co:extendedFormatCode="#,##0.00" formatCode="#,##0.00" numFmtId="1004"/>
    <numFmt co:extendedFormatCode="#,##0" formatCode="#,##0" numFmtId="1005"/>
    <numFmt co:extendedFormatCode="0.0%" formatCode="0.0%" numFmtId="1006"/>
    <numFmt co:extendedFormatCode="#,##0.0" formatCode="#,##0.0" numFmtId="1007"/>
    <numFmt co:extendedFormatCode="#,##0.00_р_." formatCode="#,##0.00_р_." numFmtId="1008"/>
  </numFmts>
  <fonts count="19">
    <font>
      <name val="Calibri"/>
      <sz val="11"/>
    </font>
    <font>
      <name val="Arial Cyr"/>
      <sz val="10"/>
    </font>
    <font>
      <name val="Times New Roman"/>
      <sz val="12"/>
    </font>
    <font>
      <name val="Arial Cyr"/>
      <sz val="14"/>
    </font>
    <font>
      <name val="Times New Roman"/>
      <sz val="11"/>
    </font>
    <font>
      <name val="Arial Cyr"/>
      <sz val="8"/>
    </font>
    <font>
      <name val="Times New Roman"/>
      <sz val="8"/>
    </font>
    <font>
      <name val="Arial Cyr"/>
      <b val="true"/>
      <sz val="10"/>
    </font>
    <font>
      <name val="Times New Roman"/>
      <color rgb="FF0000" tint="0"/>
      <sz val="12"/>
    </font>
    <font>
      <name val="Times New Roman"/>
      <b val="true"/>
      <sz val="12"/>
    </font>
    <font>
      <name val="Arial Cyr"/>
      <b val="true"/>
      <sz val="11"/>
    </font>
    <font>
      <name val="Arial Cyr"/>
      <b val="true"/>
      <i val="true"/>
      <sz val="12"/>
    </font>
    <font>
      <name val="Arial"/>
      <b val="true"/>
      <sz val="12"/>
    </font>
    <font>
      <name val="Arial Cyr"/>
      <b val="true"/>
      <sz val="12"/>
    </font>
    <font>
      <name val="Arial Cyr"/>
      <color theme="1" tint="0"/>
      <sz val="10"/>
    </font>
    <font>
      <name val="Times New Roman"/>
      <b val="true"/>
      <sz val="10"/>
    </font>
    <font>
      <name val="Times New Roman"/>
      <sz val="10"/>
    </font>
    <font>
      <name val="Times New Roman"/>
      <sz val="9"/>
    </font>
    <font>
      <name val="Times New Roman"/>
      <b val="true"/>
      <sz val="11"/>
    </font>
  </fonts>
  <fills count="7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  <fill>
      <patternFill patternType="solid">
        <fgColor rgb="CCFFCC" tint="0"/>
      </patternFill>
    </fill>
    <fill>
      <patternFill patternType="solid">
        <fgColor rgb="CCFFFF" tint="0"/>
      </patternFill>
    </fill>
    <fill>
      <patternFill patternType="solid">
        <fgColor rgb="99CCFF" tint="0"/>
      </patternFill>
    </fill>
  </fills>
  <borders count="9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37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2" numFmtId="1000" quotePrefix="false">
      <alignment horizontal="center" vertical="top"/>
    </xf>
    <xf applyAlignment="true" applyFill="true" applyFont="true" applyNumberFormat="true" borderId="0" fillId="2" fontId="2" numFmtId="1000" quotePrefix="false">
      <alignment horizontal="center" vertical="top"/>
    </xf>
    <xf applyAlignment="true" applyFont="true" applyNumberFormat="true" borderId="0" fillId="0" fontId="1" numFmtId="1001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2" fillId="0" fontId="3" numFmtId="1000" quotePrefix="false">
      <alignment horizontal="center"/>
    </xf>
    <xf applyAlignment="true" applyBorder="true" applyFont="true" applyNumberFormat="true" borderId="3" fillId="0" fontId="3" numFmtId="1000" quotePrefix="false">
      <alignment horizontal="center"/>
    </xf>
    <xf applyAlignment="true" applyFont="true" applyNumberFormat="true" borderId="0" fillId="0" fontId="1" numFmtId="1000" quotePrefix="false">
      <alignment horizontal="center" vertical="center"/>
    </xf>
    <xf applyAlignment="true" applyBorder="true" applyFont="true" applyNumberFormat="true" borderId="4" fillId="0" fontId="4" numFmtId="1002" quotePrefix="false">
      <alignment horizontal="center" vertical="center" wrapText="true"/>
    </xf>
    <xf applyAlignment="true" applyBorder="true" applyFill="true" applyFont="true" applyNumberFormat="true" borderId="4" fillId="2" fontId="4" numFmtId="1002" quotePrefix="false">
      <alignment horizontal="center" vertical="center" wrapText="true"/>
    </xf>
    <xf applyAlignment="true" applyBorder="true" applyFill="true" applyFont="true" applyNumberFormat="true" borderId="4" fillId="2" fontId="2" numFmtId="1002" quotePrefix="false">
      <alignment horizontal="center" vertical="center" wrapText="true"/>
    </xf>
    <xf applyFont="true" applyNumberFormat="true" borderId="0" fillId="0" fontId="5" numFmtId="1000" quotePrefix="false"/>
    <xf applyAlignment="true" applyBorder="true" applyFont="true" applyNumberFormat="true" borderId="4" fillId="0" fontId="6" numFmtId="1000" quotePrefix="false">
      <alignment horizontal="center" vertical="top" wrapText="true"/>
    </xf>
    <xf applyAlignment="true" applyBorder="true" applyFill="true" applyFont="true" applyNumberFormat="true" borderId="4" fillId="2" fontId="6" numFmtId="1000" quotePrefix="false">
      <alignment horizontal="center" vertical="top" wrapText="true"/>
    </xf>
    <xf applyAlignment="true" applyBorder="true" applyFont="true" applyNumberFormat="true" borderId="4" fillId="0" fontId="6" numFmtId="1000" quotePrefix="false">
      <alignment horizontal="center" vertical="top"/>
    </xf>
    <xf applyAlignment="true" applyFont="true" applyNumberFormat="true" borderId="0" fillId="0" fontId="5" numFmtId="1001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justify" vertical="top" wrapText="true"/>
    </xf>
    <xf applyAlignment="true" applyBorder="true" applyFont="true" applyNumberFormat="true" borderId="4" fillId="0" fontId="2" numFmtId="1000" quotePrefix="false">
      <alignment horizontal="justify" vertical="top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ill="true" applyFont="true" applyNumberFormat="true" borderId="4" fillId="2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horizontal="center" vertical="top"/>
    </xf>
    <xf applyAlignment="true" applyBorder="true" applyFont="true" applyNumberFormat="true" borderId="4" fillId="0" fontId="2" numFmtId="1000" quotePrefix="false">
      <alignment vertical="top" wrapText="true"/>
    </xf>
    <xf applyAlignment="true" applyBorder="true" applyFill="true" applyFont="true" applyNumberFormat="true" borderId="4" fillId="3" fontId="2" numFmtId="1003" quotePrefix="false">
      <alignment horizontal="center" vertical="top" wrapText="true"/>
    </xf>
    <xf applyAlignment="true" applyBorder="true" applyFont="true" applyNumberFormat="true" borderId="4" fillId="0" fontId="2" numFmtId="1003" quotePrefix="false">
      <alignment horizontal="center" vertical="top" wrapText="true"/>
    </xf>
    <xf applyAlignment="true" applyBorder="true" applyFont="true" applyNumberFormat="true" borderId="4" fillId="0" fontId="2" numFmtId="1003" quotePrefix="false">
      <alignment horizontal="center" vertical="top"/>
    </xf>
    <xf applyAlignment="true" applyBorder="true" applyFill="true" applyFont="true" applyNumberFormat="true" borderId="4" fillId="3" fontId="2" numFmtId="1003" quotePrefix="false">
      <alignment horizontal="center" vertical="top"/>
    </xf>
    <xf applyAlignment="true" applyBorder="true" applyFill="true" applyFont="true" applyNumberFormat="true" borderId="4" fillId="3" fontId="2" numFmtId="1000" quotePrefix="false">
      <alignment horizontal="center" vertical="top" wrapText="true"/>
    </xf>
    <xf applyAlignment="true" applyBorder="true" applyFill="true" applyFont="true" applyNumberFormat="true" borderId="4" fillId="2" fontId="2" numFmtId="1003" quotePrefix="false">
      <alignment horizontal="center" vertical="top" wrapText="true"/>
    </xf>
    <xf applyAlignment="true" applyBorder="true" applyFill="true" applyFont="true" applyNumberFormat="true" borderId="4" fillId="3" fontId="2" numFmtId="1000" quotePrefix="false">
      <alignment horizontal="center" vertical="top"/>
    </xf>
    <xf applyAlignment="true" applyBorder="true" applyFill="true" applyFont="true" applyNumberFormat="true" borderId="4" fillId="2" fontId="2" numFmtId="1000" quotePrefix="false">
      <alignment horizontal="justify" vertical="top" wrapText="true"/>
    </xf>
    <xf applyBorder="true" applyFont="true" applyNumberFormat="true" borderId="4" fillId="0" fontId="1" numFmtId="1000" quotePrefix="false"/>
    <xf applyAlignment="true" applyBorder="true" applyFill="true" applyFont="true" applyNumberFormat="true" borderId="4" fillId="4" fontId="2" numFmtId="1004" quotePrefix="false">
      <alignment horizontal="center" vertical="top"/>
    </xf>
    <xf applyFont="true" applyNumberFormat="true" borderId="0" fillId="0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7" numFmtId="1000" quotePrefix="false">
      <alignment horizontal="right"/>
    </xf>
    <xf applyAlignment="true" applyBorder="true" applyFont="true" applyNumberFormat="true" borderId="4" fillId="0" fontId="7" numFmtId="1000" quotePrefix="false">
      <alignment horizontal="center"/>
    </xf>
    <xf applyAlignment="true" applyBorder="true" applyFont="true" applyNumberFormat="true" borderId="4" fillId="0" fontId="8" numFmtId="1000" quotePrefix="false">
      <alignment horizontal="center" vertical="top"/>
    </xf>
    <xf applyAlignment="true" applyBorder="true" applyFill="true" applyFont="true" applyNumberFormat="true" borderId="4" fillId="2" fontId="8" numFmtId="1000" quotePrefix="false">
      <alignment horizontal="center" vertical="top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ill="true" applyFont="true" applyNumberFormat="true" borderId="4" fillId="4" fontId="1" numFmtId="1000" quotePrefix="false">
      <alignment horizontal="right"/>
    </xf>
    <xf applyAlignment="true" applyBorder="true" applyFill="true" applyFont="true" applyNumberFormat="true" borderId="4" fillId="4" fontId="1" numFmtId="1003" quotePrefix="false">
      <alignment horizontal="center"/>
    </xf>
    <xf applyAlignment="true" applyBorder="true" applyFill="true" applyFont="true" applyNumberFormat="true" borderId="4" fillId="4" fontId="2" numFmtId="1003" quotePrefix="false">
      <alignment horizontal="center" vertical="top"/>
    </xf>
    <xf applyAlignment="true" applyBorder="true" applyFont="true" applyNumberFormat="true" borderId="4" fillId="0" fontId="1" numFmtId="1000" quotePrefix="false">
      <alignment horizontal="right"/>
    </xf>
    <xf applyAlignment="true" applyBorder="true" applyFill="true" applyFont="true" applyNumberFormat="true" borderId="4" fillId="2" fontId="2" numFmtId="1000" quotePrefix="false">
      <alignment horizontal="center" vertical="top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4" fillId="0" fontId="9" numFmtId="1005" quotePrefix="false">
      <alignment horizontal="center" vertical="top"/>
    </xf>
    <xf applyAlignment="true" applyBorder="true" applyFont="true" applyNumberFormat="true" borderId="4" fillId="0" fontId="10" numFmtId="1000" quotePrefix="false">
      <alignment horizontal="center"/>
    </xf>
    <xf applyAlignment="true" applyBorder="true" applyFont="true" applyNumberFormat="true" borderId="4" fillId="0" fontId="9" numFmtId="1000" quotePrefix="false">
      <alignment horizontal="center" vertical="top"/>
    </xf>
    <xf applyAlignment="true" applyBorder="true" applyFill="true" applyFont="true" applyNumberFormat="true" borderId="4" fillId="2" fontId="9" numFmtId="1000" quotePrefix="false">
      <alignment horizontal="center" vertical="top"/>
    </xf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4" fillId="0" fontId="9" numFmtId="1000" quotePrefix="false">
      <alignment horizontal="center" vertical="top" wrapText="true"/>
    </xf>
    <xf applyAlignment="true" applyBorder="true" applyFont="true" applyNumberFormat="true" borderId="4" fillId="0" fontId="11" numFmtId="1003" quotePrefix="false">
      <alignment horizontal="center" textRotation="255" vertical="center"/>
    </xf>
    <xf applyAlignment="true" applyBorder="true" applyFont="true" applyNumberFormat="true" borderId="4" fillId="0" fontId="9" numFmtId="1000" quotePrefix="false">
      <alignment horizontal="justify" vertical="top" wrapText="true"/>
    </xf>
    <xf applyAlignment="true" applyBorder="true" applyFill="true" applyFont="true" applyNumberFormat="true" borderId="4" fillId="2" fontId="2" numFmtId="14" quotePrefix="false">
      <alignment horizontal="center" vertical="top" wrapText="true"/>
    </xf>
    <xf applyAlignment="true" applyFont="true" applyNumberFormat="true" borderId="0" fillId="0" fontId="1" numFmtId="1002" quotePrefix="false">
      <alignment horizontal="center"/>
    </xf>
    <xf applyAlignment="true" applyFont="true" applyNumberFormat="true" borderId="0" fillId="0" fontId="1" numFmtId="1003" quotePrefix="false">
      <alignment horizontal="center"/>
    </xf>
    <xf applyAlignment="true" applyBorder="true" applyFont="true" applyNumberFormat="true" borderId="4" fillId="0" fontId="9" numFmtId="1000" quotePrefix="false">
      <alignment vertical="top" wrapText="true"/>
    </xf>
    <xf applyAlignment="true" applyBorder="true" applyFill="true" applyFont="true" applyNumberFormat="true" borderId="4" fillId="4" fontId="4" numFmtId="1002" quotePrefix="false">
      <alignment horizontal="center" vertical="center" wrapText="true"/>
    </xf>
    <xf applyAlignment="true" applyBorder="true" applyFont="true" applyNumberFormat="true" borderId="4" fillId="0" fontId="7" numFmtId="1003" quotePrefix="false">
      <alignment horizontal="center"/>
    </xf>
    <xf applyFill="true" applyFont="true" applyNumberFormat="true" borderId="0" fillId="3" fontId="1" numFmtId="1000" quotePrefix="false"/>
    <xf applyAlignment="true" applyBorder="true" applyFill="true" applyFont="true" applyNumberFormat="true" borderId="4" fillId="3" fontId="7" numFmtId="1003" quotePrefix="false">
      <alignment horizontal="center"/>
    </xf>
    <xf applyAlignment="true" applyBorder="true" applyFill="true" applyFont="true" applyNumberFormat="true" borderId="4" fillId="3" fontId="2" numFmtId="1006" quotePrefix="false">
      <alignment horizontal="center" vertical="top" wrapText="true"/>
    </xf>
    <xf applyAlignment="true" applyBorder="true" applyFill="true" applyFont="true" applyNumberFormat="true" borderId="4" fillId="3" fontId="2" numFmtId="1001" quotePrefix="false">
      <alignment horizontal="center" vertical="top" wrapText="true"/>
    </xf>
    <xf applyAlignment="true" applyBorder="true" applyFill="true" applyFont="true" applyNumberFormat="true" borderId="4" fillId="3" fontId="2" numFmtId="1007" quotePrefix="false">
      <alignment horizontal="center" vertical="center" wrapText="true"/>
    </xf>
    <xf applyAlignment="true" applyBorder="true" applyFont="true" applyNumberFormat="true" borderId="4" fillId="0" fontId="12" numFmtId="1003" quotePrefix="false">
      <alignment horizontal="center" vertical="center" wrapText="true"/>
    </xf>
    <xf applyAlignment="true" applyBorder="true" applyFont="true" applyNumberFormat="true" borderId="4" fillId="0" fontId="2" numFmtId="1006" quotePrefix="false">
      <alignment horizontal="center" vertical="top" wrapText="true"/>
    </xf>
    <xf applyAlignment="true" applyBorder="true" applyFont="true" applyNumberFormat="true" borderId="4" fillId="0" fontId="2" numFmtId="1007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Font="true" applyNumberFormat="true" borderId="0" fillId="0" fontId="1" numFmtId="1007" quotePrefix="false"/>
    <xf applyFont="true" applyNumberFormat="true" borderId="0" fillId="0" fontId="1" numFmtId="1000" quotePrefix="false"/>
    <xf applyAlignment="true" applyBorder="true" applyFont="true" applyNumberFormat="true" borderId="4" fillId="0" fontId="13" numFmtId="1003" quotePrefix="false">
      <alignment horizontal="center"/>
    </xf>
    <xf applyAlignment="true" applyBorder="true" applyFill="true" applyFont="true" applyNumberFormat="true" borderId="4" fillId="2" fontId="2" numFmtId="1007" quotePrefix="false">
      <alignment horizontal="center" vertical="center" wrapText="true"/>
    </xf>
    <xf applyAlignment="true" applyBorder="true" applyFill="true" applyFont="true" applyNumberFormat="true" borderId="4" fillId="2" fontId="2" numFmtId="1001" quotePrefix="false">
      <alignment horizontal="center" vertical="center" wrapText="true"/>
    </xf>
    <xf applyFont="true" applyNumberFormat="true" borderId="0" fillId="0" fontId="1" numFmtId="1007" quotePrefix="false"/>
    <xf applyAlignment="true" applyBorder="true" applyFill="true" applyFont="true" applyNumberFormat="true" borderId="4" fillId="3" fontId="1" numFmtId="1000" quotePrefix="false">
      <alignment horizontal="center"/>
    </xf>
    <xf applyAlignment="true" applyBorder="true" applyFill="true" applyFont="true" applyNumberFormat="true" borderId="4" fillId="3" fontId="13" numFmtId="1003" quotePrefix="false">
      <alignment horizontal="center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Fill="true" applyFont="true" applyNumberFormat="true" borderId="0" fillId="3" fontId="1" numFmtId="1007" quotePrefix="false"/>
    <xf applyAlignment="true" applyFont="true" applyNumberFormat="true" borderId="0" fillId="0" fontId="14" numFmtId="1007" quotePrefix="false">
      <alignment horizontal="center"/>
    </xf>
    <xf applyAlignment="true" applyBorder="true" applyFont="true" applyNumberFormat="true" borderId="4" fillId="0" fontId="9" numFmtId="1003" quotePrefix="false">
      <alignment horizontal="center" vertical="center" wrapText="true"/>
    </xf>
    <xf applyAlignment="true" applyBorder="true" applyFont="true" applyNumberFormat="true" borderId="4" fillId="0" fontId="2" numFmtId="1004" quotePrefix="false">
      <alignment horizontal="center" vertical="top" wrapText="true"/>
    </xf>
    <xf applyAlignment="true" applyBorder="true" applyFont="true" applyNumberFormat="true" borderId="4" fillId="0" fontId="2" numFmtId="1007" quotePrefix="false">
      <alignment horizontal="center" vertical="top" wrapText="true"/>
    </xf>
    <xf applyAlignment="true" applyBorder="true" applyFill="true" applyFont="true" applyNumberFormat="true" borderId="4" fillId="3" fontId="2" numFmtId="1004" quotePrefix="false">
      <alignment horizontal="center" vertical="top" wrapText="true"/>
    </xf>
    <xf applyAlignment="true" applyBorder="true" applyFill="true" applyFont="true" applyNumberFormat="true" borderId="4" fillId="3" fontId="2" numFmtId="1007" quotePrefix="false">
      <alignment horizontal="center" vertical="top" wrapText="true"/>
    </xf>
    <xf applyAlignment="true" applyFont="true" applyNumberFormat="true" borderId="0" fillId="0" fontId="1" numFmtId="1007" quotePrefix="false">
      <alignment horizontal="center"/>
    </xf>
    <xf applyFill="true" applyFont="true" applyNumberFormat="true" borderId="0" fillId="5" fontId="1" numFmtId="1000" quotePrefix="false"/>
    <xf applyAlignment="true" applyBorder="true" applyFont="true" applyNumberFormat="true" borderId="4" fillId="0" fontId="15" numFmtId="1000" quotePrefix="false">
      <alignment vertical="top" wrapText="true"/>
    </xf>
    <xf applyAlignment="true" applyBorder="true" applyFill="true" applyFont="true" applyNumberFormat="true" borderId="4" fillId="5" fontId="16" numFmtId="1002" quotePrefix="false">
      <alignment horizontal="center" vertical="center" wrapText="true"/>
    </xf>
    <xf applyAlignment="true" applyBorder="true" applyFont="true" applyNumberFormat="true" borderId="4" fillId="0" fontId="16" numFmtId="1007" quotePrefix="false">
      <alignment horizontal="center" vertical="top" wrapText="true"/>
    </xf>
    <xf applyAlignment="true" applyBorder="true" applyFont="true" applyNumberFormat="true" borderId="4" fillId="0" fontId="16" numFmtId="1000" quotePrefix="false">
      <alignment horizontal="center" vertical="top" wrapText="true"/>
    </xf>
    <xf applyAlignment="true" applyBorder="true" applyFill="true" applyFont="true" applyNumberFormat="true" borderId="4" fillId="2" fontId="16" numFmtId="1000" quotePrefix="false">
      <alignment horizontal="center" vertical="top" wrapText="true"/>
    </xf>
    <xf applyAlignment="true" applyBorder="true" applyFill="true" applyFont="true" applyNumberFormat="true" borderId="4" fillId="5" fontId="16" numFmtId="1000" quotePrefix="false">
      <alignment horizontal="center" vertical="top" wrapText="true"/>
    </xf>
    <xf applyAlignment="true" applyBorder="true" applyFont="true" applyNumberFormat="true" borderId="4" fillId="0" fontId="16" numFmtId="1000" quotePrefix="false">
      <alignment horizontal="justify" vertical="top" wrapText="true"/>
    </xf>
    <xf applyAlignment="true" applyBorder="true" applyFill="true" applyFont="true" applyNumberFormat="true" borderId="4" fillId="5" fontId="16" numFmtId="1000" quotePrefix="false">
      <alignment horizontal="justify" vertical="top" wrapText="true"/>
    </xf>
    <xf applyAlignment="true" applyBorder="true" applyFont="true" applyNumberFormat="true" borderId="4" fillId="0" fontId="16" numFmtId="1006" quotePrefix="false">
      <alignment horizontal="center" vertical="top" wrapText="true"/>
    </xf>
    <xf applyAlignment="true" applyBorder="true" applyFill="true" applyFont="true" applyNumberFormat="true" borderId="4" fillId="5" fontId="16" numFmtId="1007" quotePrefix="false">
      <alignment horizontal="center" vertical="top" wrapText="true"/>
    </xf>
    <xf applyAlignment="true" applyFont="true" applyNumberFormat="true" borderId="0" fillId="0" fontId="1" numFmtId="1001" quotePrefix="false">
      <alignment horizontal="center"/>
    </xf>
    <xf applyAlignment="true" applyBorder="true" applyFill="true" applyFont="true" applyNumberFormat="true" borderId="4" fillId="3" fontId="2" numFmtId="1000" quotePrefix="false">
      <alignment vertical="top" wrapText="true"/>
    </xf>
    <xf applyAlignment="true" applyBorder="true" applyFont="true" applyNumberFormat="true" borderId="4" fillId="0" fontId="1" numFmtId="1000" quotePrefix="false">
      <alignment horizontal="center" vertical="center" wrapText="true"/>
    </xf>
    <xf applyAlignment="true" applyBorder="true" applyFill="true" applyFont="true" applyNumberFormat="true" borderId="4" fillId="3" fontId="9" numFmtId="1003" quotePrefix="false">
      <alignment horizontal="center" vertical="center" wrapText="true"/>
    </xf>
    <xf applyAlignment="true" applyBorder="true" applyFill="true" applyFont="true" applyNumberFormat="true" borderId="4" fillId="2" fontId="1" numFmtId="1000" quotePrefix="false">
      <alignment horizontal="center"/>
    </xf>
    <xf applyAlignment="true" applyBorder="true" applyFont="true" applyNumberFormat="true" borderId="4" fillId="0" fontId="2" numFmtId="1001" quotePrefix="false">
      <alignment horizontal="center" vertical="top" wrapText="true"/>
    </xf>
    <xf applyAlignment="true" applyBorder="true" applyFill="true" applyFont="true" applyNumberFormat="true" borderId="4" fillId="2" fontId="2" numFmtId="1008" quotePrefix="false">
      <alignment horizontal="center" vertical="top" wrapText="true"/>
    </xf>
    <xf applyAlignment="true" applyBorder="true" applyFont="true" applyNumberFormat="true" borderId="4" fillId="0" fontId="2" numFmtId="1008" quotePrefix="false">
      <alignment horizontal="center" vertical="top" wrapText="true"/>
    </xf>
    <xf applyAlignment="true" applyBorder="true" applyFill="true" applyFont="true" applyNumberFormat="true" borderId="4" fillId="2" fontId="2" numFmtId="1007" quotePrefix="false">
      <alignment horizontal="center" vertical="top" wrapText="true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ont="true" applyNumberFormat="true" borderId="2" fillId="0" fontId="7" numFmtId="1000" quotePrefix="false">
      <alignment horizontal="center"/>
    </xf>
    <xf applyAlignment="true" applyBorder="true" applyFont="true" applyNumberFormat="true" borderId="3" fillId="0" fontId="7" numFmtId="1000" quotePrefix="false">
      <alignment horizontal="center"/>
    </xf>
    <xf applyAlignment="true" applyBorder="true" applyFont="true" applyNumberFormat="true" borderId="7" fillId="0" fontId="4" numFmtId="1002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 vertical="top" wrapText="true"/>
    </xf>
    <xf applyAlignment="true" applyBorder="true" applyFont="true" applyNumberFormat="true" borderId="8" fillId="0" fontId="2" numFmtId="1000" quotePrefix="false">
      <alignment horizontal="justify" vertical="top" wrapText="true"/>
    </xf>
    <xf applyAlignment="true" applyBorder="true" applyFill="true" applyFont="true" applyNumberFormat="true" borderId="4" fillId="2" fontId="17" numFmtId="1001" quotePrefix="false">
      <alignment horizontal="center"/>
    </xf>
    <xf applyAlignment="true" applyBorder="true" applyFont="true" applyNumberFormat="true" borderId="8" fillId="0" fontId="2" numFmtId="1007" quotePrefix="false">
      <alignment horizontal="center" vertical="top" wrapText="true"/>
    </xf>
    <xf applyFill="true" applyFont="true" applyNumberFormat="true" borderId="0" fillId="2" fontId="1" numFmtId="1000" quotePrefix="false"/>
    <xf applyFill="true" applyFont="true" applyNumberFormat="true" borderId="0" fillId="6" fontId="1" numFmtId="1000" quotePrefix="false"/>
    <xf applyAlignment="true" applyBorder="true" applyFill="true" applyFont="true" applyNumberFormat="true" borderId="4" fillId="6" fontId="1" numFmtId="1000" quotePrefix="false">
      <alignment horizontal="center"/>
    </xf>
    <xf applyAlignment="true" applyBorder="true" applyFill="true" applyFont="true" applyNumberFormat="true" borderId="4" fillId="6" fontId="1" numFmtId="1001" quotePrefix="false">
      <alignment horizontal="center"/>
    </xf>
    <xf applyAlignment="true" applyBorder="true" applyFont="true" applyNumberFormat="true" borderId="4" fillId="0" fontId="1" numFmtId="1007" quotePrefix="false">
      <alignment horizontal="center"/>
    </xf>
    <xf applyAlignment="true" applyFont="true" applyNumberFormat="true" borderId="0" fillId="0" fontId="1" numFmtId="1000" quotePrefix="false">
      <alignment horizontal="center"/>
    </xf>
    <xf applyAlignment="true" applyFill="true" applyFont="true" applyNumberFormat="true" borderId="0" fillId="2" fontId="1" numFmtId="1007" quotePrefix="false">
      <alignment horizontal="center" vertical="top"/>
    </xf>
    <xf applyAlignment="true" applyFont="true" applyNumberFormat="true" borderId="0" fillId="0" fontId="1" numFmtId="1001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ill="true" applyFont="true" applyNumberFormat="true" borderId="4" fillId="2" fontId="1" numFmtId="1001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Alignment="true" applyBorder="true" applyFill="true" applyFont="true" applyNumberFormat="true" borderId="8" fillId="2" fontId="1" numFmtId="1000" quotePrefix="false">
      <alignment horizontal="center"/>
    </xf>
    <xf applyAlignment="true" applyFill="true" applyFont="true" applyNumberFormat="true" borderId="0" fillId="2" fontId="1" numFmtId="1000" quotePrefix="false">
      <alignment horizontal="center"/>
    </xf>
    <xf applyAlignment="true" applyFill="true" applyFont="true" applyNumberFormat="true" borderId="0" fillId="2" fontId="1" numFmtId="1000" quotePrefix="false">
      <alignment horizontal="center"/>
    </xf>
    <xf applyAlignment="true" applyBorder="true" applyFill="true" applyFont="true" applyNumberFormat="true" borderId="8" fillId="6" fontId="1" numFmtId="1000" quotePrefix="false">
      <alignment horizontal="center"/>
    </xf>
    <xf applyAlignment="true" applyBorder="true" applyFont="true" applyNumberFormat="true" borderId="4" fillId="0" fontId="18" numFmtId="1002" quotePrefix="false">
      <alignment horizontal="center" vertical="center" wrapText="true"/>
    </xf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4" fillId="0" fontId="2" numFmtId="1002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4" fillId="0" fontId="16" numFmtId="1000" quotePrefix="false">
      <alignment horizontal="center"/>
    </xf>
    <xf applyBorder="true" applyFill="true" applyFont="true" applyNumberFormat="true" borderId="4" fillId="3" fontId="1" numFmtId="1000" quotePrefix="false"/>
    <xf applyAlignment="true" applyBorder="true" applyFill="true" applyFont="true" applyNumberFormat="true" borderId="4" fillId="3" fontId="16" numFmtId="1000" quotePrefix="false">
      <alignment horizontal="center"/>
    </xf>
    <xf applyAlignment="true" applyBorder="true" applyFill="true" applyFont="true" applyNumberFormat="true" borderId="4" fillId="3" fontId="12" numFmtId="1003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23" Target="styles.xml" Type="http://schemas.openxmlformats.org/officeDocument/2006/relationships/styles"/>
  <Relationship Id="rId22" Target="sharedStrings.xml" Type="http://schemas.openxmlformats.org/officeDocument/2006/relationships/sharedStrings"/>
  <Relationship Id="rId21" Target="worksheets/sheet21.xml" Type="http://schemas.openxmlformats.org/officeDocument/2006/relationships/worksheet"/>
  <Relationship Id="rId13" Target="worksheets/sheet13.xml" Type="http://schemas.openxmlformats.org/officeDocument/2006/relationships/worksheet"/>
  <Relationship Id="rId24" Target="theme/theme1.xml" Type="http://schemas.openxmlformats.org/officeDocument/2006/relationships/theme"/>
  <Relationship Id="rId11" Target="worksheets/sheet11.xml" Type="http://schemas.openxmlformats.org/officeDocument/2006/relationships/worksheet"/>
  <Relationship Id="rId18" Target="worksheets/sheet18.xml" Type="http://schemas.openxmlformats.org/officeDocument/2006/relationships/worksheet"/>
  <Relationship Id="rId17" Target="worksheets/sheet17.xml" Type="http://schemas.openxmlformats.org/officeDocument/2006/relationships/worksheet"/>
  <Relationship Id="rId10" Target="worksheets/sheet10.xml" Type="http://schemas.openxmlformats.org/officeDocument/2006/relationships/worksheet"/>
  <Relationship Id="rId15" Target="worksheets/sheet15.xml" Type="http://schemas.openxmlformats.org/officeDocument/2006/relationships/worksheet"/>
  <Relationship Id="rId9" Target="worksheets/sheet9.xml" Type="http://schemas.openxmlformats.org/officeDocument/2006/relationships/worksheet"/>
  <Relationship Id="rId20" Target="worksheets/sheet20.xml" Type="http://schemas.openxmlformats.org/officeDocument/2006/relationships/worksheet"/>
  <Relationship Id="rId19" Target="worksheets/sheet19.xml" Type="http://schemas.openxmlformats.org/officeDocument/2006/relationships/worksheet"/>
  <Relationship Id="rId8" Target="worksheets/sheet8.xml" Type="http://schemas.openxmlformats.org/officeDocument/2006/relationships/worksheet"/>
  <Relationship Id="rId7" Target="worksheets/sheet7.xml" Type="http://schemas.openxmlformats.org/officeDocument/2006/relationships/worksheet"/>
  <Relationship Id="rId14" Target="worksheets/sheet14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16" Target="worksheets/sheet16.xml" Type="http://schemas.openxmlformats.org/officeDocument/2006/relationships/worksheet"/>
  <Relationship Id="rId12" Target="worksheets/sheet12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3.xml.rels><?xml version="1.0" encoding="UTF-8" standalone="no" ?>
<Relationships xmlns="http://schemas.openxmlformats.org/package/2006/relationships">
  <Relationship Id="rId2" Target="../drawings/vmlDrawing1.vml" Type="http://schemas.openxmlformats.org/officeDocument/2006/relationships/vmlDrawing"/>
  <Relationship Id="rId1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P31"/>
  <sheetViews>
    <sheetView showZeros="true" workbookViewId="0">
      <pane activePane="bottomRight" state="frozen" topLeftCell="C4" xSplit="2" ySplit="3"/>
    </sheetView>
  </sheetViews>
  <sheetFormatPr baseColWidth="8" customHeight="false" defaultColWidth="9.01743714249899" defaultRowHeight="13.5" zeroHeight="false"/>
  <cols>
    <col customWidth="true" max="1" min="1" outlineLevel="0" width="5.07354719660341"/>
    <col customWidth="true" max="2" min="2" outlineLevel="0" width="39.4609215124742"/>
    <col customWidth="true" max="3" min="3" outlineLevel="0" style="1" width="8.31497998679489"/>
    <col customWidth="true" max="6" min="4" outlineLevel="0" style="2" width="9.01963900951847"/>
    <col bestFit="true" customWidth="true" max="7" min="7" outlineLevel="0" style="3" width="9.16057135539497"/>
    <col customWidth="true" max="8" min="8" outlineLevel="0" style="2" width="9.01963900951847"/>
    <col customWidth="true" max="9" min="9" outlineLevel="0" style="2" width="8.45591165600666"/>
    <col customWidth="true" max="12" min="10" outlineLevel="0" style="2" width="9.01963900951847"/>
    <col customWidth="true" max="13" min="13" outlineLevel="0" style="2" width="9.16057135539497"/>
    <col customWidth="true" max="14" min="14" outlineLevel="0" style="2" width="9.58336636303029"/>
    <col bestFit="true" customWidth="true" max="15" min="15" outlineLevel="0" style="4" width="10.9926850851422"/>
  </cols>
  <sheetData>
    <row customHeight="true" ht="22.5" outlineLevel="0" r="1">
      <c r="B1" s="5" t="s">
        <v>0</v>
      </c>
      <c r="C1" s="6" t="s"/>
      <c r="D1" s="6" t="s"/>
      <c r="E1" s="6" t="s"/>
      <c r="F1" s="6" t="s"/>
      <c r="G1" s="6" t="s"/>
      <c r="H1" s="6" t="s"/>
      <c r="I1" s="6" t="s"/>
      <c r="J1" s="6" t="s"/>
      <c r="K1" s="6" t="s"/>
      <c r="L1" s="6" t="s"/>
      <c r="M1" s="6" t="s"/>
      <c r="N1" s="7" t="s"/>
    </row>
    <row customFormat="true" customHeight="true" ht="30.75" outlineLevel="0" r="2" s="8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4" t="n"/>
    </row>
    <row customFormat="true" ht="11.25" outlineLevel="0" r="3" s="12">
      <c r="A3" s="13" t="n">
        <v>1</v>
      </c>
      <c r="B3" s="13" t="n">
        <v>2</v>
      </c>
      <c r="C3" s="13" t="n">
        <v>3</v>
      </c>
      <c r="D3" s="13" t="n">
        <v>4</v>
      </c>
      <c r="E3" s="13" t="n">
        <v>5</v>
      </c>
      <c r="F3" s="13" t="n">
        <v>6</v>
      </c>
      <c r="G3" s="14" t="n">
        <v>7</v>
      </c>
      <c r="H3" s="13" t="n">
        <v>8</v>
      </c>
      <c r="I3" s="13" t="n">
        <v>9</v>
      </c>
      <c r="J3" s="15" t="n">
        <v>10</v>
      </c>
      <c r="K3" s="15" t="n">
        <v>11</v>
      </c>
      <c r="L3" s="15" t="n">
        <v>12</v>
      </c>
      <c r="M3" s="15" t="n">
        <v>13</v>
      </c>
      <c r="N3" s="15" t="n">
        <v>14</v>
      </c>
      <c r="O3" s="16" t="n"/>
    </row>
    <row customHeight="true" ht="51" outlineLevel="0" r="4">
      <c r="A4" s="17" t="s">
        <v>15</v>
      </c>
      <c r="B4" s="18" t="s">
        <v>16</v>
      </c>
      <c r="C4" s="19" t="n">
        <f aca="false" ca="false" dt2D="false" dtr="false" t="normal">'Р1'!B5</f>
        <v>5</v>
      </c>
      <c r="D4" s="19" t="n">
        <f aca="false" ca="false" dt2D="false" dtr="false" t="normal">'Р1'!B6</f>
        <v>5</v>
      </c>
      <c r="E4" s="19" t="n">
        <f aca="false" ca="false" dt2D="false" dtr="false" t="normal">'Р1'!B7</f>
        <v>5</v>
      </c>
      <c r="F4" s="19" t="n">
        <f aca="false" ca="false" dt2D="false" dtr="false" t="normal">'Р1'!B8</f>
        <v>5</v>
      </c>
      <c r="G4" s="20" t="n">
        <f aca="false" ca="false" dt2D="false" dtr="false" t="normal">'Р1'!B9</f>
        <v>5</v>
      </c>
      <c r="H4" s="19" t="n">
        <f aca="false" ca="false" dt2D="false" dtr="false" t="normal">'Р1'!B10</f>
        <v>5</v>
      </c>
      <c r="I4" s="19" t="n">
        <f aca="false" ca="false" dt2D="false" dtr="false" t="normal">'Р1'!B11</f>
        <v>5</v>
      </c>
      <c r="J4" s="21" t="n">
        <f aca="false" ca="false" dt2D="false" dtr="false" t="normal">'Р1'!B12</f>
        <v>5</v>
      </c>
      <c r="K4" s="21" t="n">
        <f aca="false" ca="false" dt2D="false" dtr="false" t="normal">'Р1'!B13</f>
        <v>0</v>
      </c>
      <c r="L4" s="21" t="n">
        <f aca="false" ca="false" dt2D="false" dtr="false" t="normal">'Р1'!B14</f>
        <v>5</v>
      </c>
      <c r="M4" s="21" t="n">
        <f aca="false" ca="false" dt2D="false" dtr="false" t="normal">'Р1'!B15</f>
        <v>0</v>
      </c>
      <c r="N4" s="21" t="n">
        <f aca="false" ca="false" dt2D="false" dtr="false" t="normal">'Р1'!B16</f>
        <v>5</v>
      </c>
      <c r="O4" s="4" t="n">
        <f aca="false" ca="false" dt2D="false" dtr="false" t="normal">(C4+D4+E4+F4+G4+H4+I4+J4+K4+L4+M4+N4)/12</f>
        <v>4.16666666666667</v>
      </c>
    </row>
    <row customHeight="true" ht="67.5" outlineLevel="0" r="5">
      <c r="A5" s="17" t="s">
        <v>17</v>
      </c>
      <c r="B5" s="22" t="s">
        <v>18</v>
      </c>
      <c r="C5" s="23" t="str">
        <f aca="false" ca="false" dt2D="false" dtr="false" t="normal">'Р2'!B5</f>
        <v>нет</v>
      </c>
      <c r="D5" s="24" t="n">
        <f aca="false" ca="false" dt2D="false" dtr="false" t="normal">'Р2'!B6</f>
        <v>5</v>
      </c>
      <c r="E5" s="24" t="n">
        <f aca="false" ca="false" dt2D="false" dtr="false" t="normal">'Р2'!B7</f>
        <v>5</v>
      </c>
      <c r="F5" s="24" t="n">
        <f aca="false" ca="false" dt2D="false" dtr="false" t="normal">'Р2'!B8</f>
        <v>5</v>
      </c>
      <c r="G5" s="23" t="str">
        <f aca="false" ca="false" dt2D="false" dtr="false" t="normal">'Р2'!B9</f>
        <v>нет</v>
      </c>
      <c r="H5" s="24" t="n">
        <f aca="false" ca="false" dt2D="false" dtr="false" t="normal">'Р2'!B10</f>
        <v>5</v>
      </c>
      <c r="I5" s="24" t="n">
        <f aca="false" ca="false" dt2D="false" dtr="false" t="normal">'Р2'!B11</f>
        <v>5</v>
      </c>
      <c r="J5" s="24" t="n">
        <f aca="false" ca="false" dt2D="false" dtr="false" t="normal">'Р2'!B12</f>
        <v>5</v>
      </c>
      <c r="K5" s="25" t="n">
        <f aca="false" ca="false" dt2D="false" dtr="false" t="normal">'Р2'!B13</f>
        <v>5</v>
      </c>
      <c r="L5" s="25" t="n">
        <f aca="false" ca="false" dt2D="false" dtr="false" t="normal">'Р2'!B14</f>
        <v>5</v>
      </c>
      <c r="M5" s="23" t="str">
        <f aca="false" ca="false" dt2D="false" dtr="false" t="normal">'Р2'!B15</f>
        <v>нет</v>
      </c>
      <c r="N5" s="26" t="str">
        <f aca="false" ca="false" dt2D="false" dtr="false" t="normal">'Р2'!B16</f>
        <v>нет</v>
      </c>
      <c r="O5" s="4" t="n">
        <f aca="false" ca="false" dt2D="false" dtr="false" t="normal">(D5+E5+F5+H5+I5+J5+K5+L5)/8</f>
        <v>5</v>
      </c>
    </row>
    <row customHeight="true" ht="81.75" outlineLevel="0" r="6">
      <c r="A6" s="17" t="s">
        <v>19</v>
      </c>
      <c r="B6" s="22" t="s">
        <v>20</v>
      </c>
      <c r="C6" s="27" t="s">
        <v>21</v>
      </c>
      <c r="D6" s="24" t="n">
        <f aca="false" ca="false" dt2D="false" dtr="false" t="normal">'Р3'!B6</f>
        <v>3</v>
      </c>
      <c r="E6" s="27" t="s">
        <v>21</v>
      </c>
      <c r="F6" s="23" t="s">
        <v>21</v>
      </c>
      <c r="G6" s="23" t="str">
        <f aca="false" ca="false" dt2D="false" dtr="false" t="normal">'Р3'!B9</f>
        <v>нет</v>
      </c>
      <c r="H6" s="27" t="s">
        <v>21</v>
      </c>
      <c r="I6" s="24" t="n">
        <f aca="false" ca="false" dt2D="false" dtr="false" t="normal">'Р3'!B11</f>
        <v>5</v>
      </c>
      <c r="J6" s="25" t="n">
        <f aca="false" ca="false" dt2D="false" dtr="false" t="normal">'Р3'!B12</f>
        <v>5</v>
      </c>
      <c r="K6" s="24" t="n">
        <f aca="false" ca="false" dt2D="false" dtr="false" t="normal">'Р3'!B13</f>
        <v>0</v>
      </c>
      <c r="L6" s="25" t="n">
        <f aca="false" ca="false" dt2D="false" dtr="false" t="normal">'Р3'!B14</f>
        <v>0</v>
      </c>
      <c r="M6" s="24" t="n">
        <f aca="false" ca="false" dt2D="false" dtr="false" t="normal">'Р3'!B15</f>
        <v>0</v>
      </c>
      <c r="N6" s="23" t="s">
        <v>21</v>
      </c>
      <c r="O6" s="4" t="n">
        <f aca="false" ca="false" dt2D="false" dtr="false" t="normal">(D6+I6+J6+K6+L6+M6)/6</f>
        <v>2.16666666666667</v>
      </c>
    </row>
    <row customHeight="true" ht="49.5" outlineLevel="0" r="7">
      <c r="A7" s="18" t="s">
        <v>22</v>
      </c>
      <c r="B7" s="22" t="s">
        <v>23</v>
      </c>
      <c r="C7" s="24" t="n">
        <f aca="false" ca="false" dt2D="false" dtr="false" t="normal">'Р4'!B5</f>
        <v>2</v>
      </c>
      <c r="D7" s="24" t="n">
        <f aca="false" ca="false" dt2D="false" dtr="false" t="normal">'Р4'!B6</f>
        <v>2</v>
      </c>
      <c r="E7" s="24" t="n">
        <f aca="false" ca="false" dt2D="false" dtr="false" t="normal">'Р4'!B7</f>
        <v>2</v>
      </c>
      <c r="F7" s="24" t="n">
        <f aca="false" ca="false" dt2D="false" dtr="false" t="normal">'Р4'!B8</f>
        <v>4</v>
      </c>
      <c r="G7" s="28" t="n">
        <f aca="false" ca="false" dt2D="false" dtr="false" t="normal">'Р4'!B9</f>
        <v>0</v>
      </c>
      <c r="H7" s="24" t="n">
        <f aca="false" ca="false" dt2D="false" dtr="false" t="normal">'Р4'!B10</f>
        <v>0</v>
      </c>
      <c r="I7" s="24" t="n">
        <f aca="false" ca="false" dt2D="false" dtr="false" t="normal">'Р4'!B11</f>
        <v>5</v>
      </c>
      <c r="J7" s="25" t="n">
        <f aca="false" ca="false" dt2D="false" dtr="false" t="normal">'Р4'!B12</f>
        <v>5</v>
      </c>
      <c r="K7" s="25" t="n">
        <f aca="false" ca="false" dt2D="false" dtr="false" t="normal">'Р4'!B13</f>
        <v>0</v>
      </c>
      <c r="L7" s="25" t="n">
        <f aca="false" ca="false" dt2D="false" dtr="false" t="normal">'Р4'!B14</f>
        <v>0</v>
      </c>
      <c r="M7" s="25" t="n">
        <f aca="false" ca="false" dt2D="false" dtr="false" t="normal">'Р4'!B15</f>
        <v>0</v>
      </c>
      <c r="N7" s="25" t="n">
        <f aca="false" ca="false" dt2D="false" dtr="false" t="normal">'Р4'!B16</f>
        <v>4</v>
      </c>
      <c r="O7" s="4" t="n">
        <f aca="false" ca="false" dt2D="false" dtr="false" t="normal">(C7+D7+E7+F7+G7+H7+I7+J7+K7+L7+M7+N7)/12</f>
        <v>2</v>
      </c>
    </row>
    <row customHeight="true" ht="66" outlineLevel="0" r="8">
      <c r="A8" s="18" t="s">
        <v>24</v>
      </c>
      <c r="B8" s="22" t="s">
        <v>25</v>
      </c>
      <c r="C8" s="24" t="n">
        <f aca="false" ca="false" dt2D="false" dtr="false" t="normal">'Р5'!B5</f>
        <v>0</v>
      </c>
      <c r="D8" s="24" t="n">
        <f aca="false" ca="false" dt2D="false" dtr="false" t="normal">'Р5'!B6</f>
        <v>0</v>
      </c>
      <c r="E8" s="24" t="n">
        <f aca="false" ca="false" dt2D="false" dtr="false" t="normal">'Р5'!B7</f>
        <v>0</v>
      </c>
      <c r="F8" s="24" t="n">
        <f aca="false" ca="false" dt2D="false" dtr="false" t="normal">'Р5'!B8</f>
        <v>1</v>
      </c>
      <c r="G8" s="28" t="n">
        <f aca="false" ca="false" dt2D="false" dtr="false" t="normal">'Р5'!B9</f>
        <v>0</v>
      </c>
      <c r="H8" s="24" t="n">
        <f aca="false" ca="false" dt2D="false" dtr="false" t="normal">'Р5'!B10</f>
        <v>5</v>
      </c>
      <c r="I8" s="24" t="n">
        <f aca="false" ca="false" dt2D="false" dtr="false" t="normal">'Р5'!B11</f>
        <v>3</v>
      </c>
      <c r="J8" s="25" t="n">
        <f aca="false" ca="false" dt2D="false" dtr="false" t="normal">'Р5'!B12</f>
        <v>1</v>
      </c>
      <c r="K8" s="25" t="n">
        <f aca="false" ca="false" dt2D="false" dtr="false" t="normal">'Р5'!B13</f>
        <v>0</v>
      </c>
      <c r="L8" s="25" t="n">
        <f aca="false" ca="false" dt2D="false" dtr="false" t="normal">'Р5'!B14</f>
        <v>2</v>
      </c>
      <c r="M8" s="25" t="n">
        <f aca="false" ca="false" dt2D="false" dtr="false" t="normal">'Р5'!B15</f>
        <v>0</v>
      </c>
      <c r="N8" s="25" t="n">
        <f aca="false" ca="false" dt2D="false" dtr="false" t="normal">'Р5'!B16</f>
        <v>0</v>
      </c>
      <c r="O8" s="4" t="n">
        <f aca="false" ca="false" dt2D="false" dtr="false" t="normal">(C8+D8+E8+F8+G8+H8+I8+J8+K8+L8+M8+N8)/12</f>
        <v>1</v>
      </c>
    </row>
    <row customHeight="true" ht="67.5" outlineLevel="0" r="9">
      <c r="A9" s="17" t="s">
        <v>26</v>
      </c>
      <c r="B9" s="22" t="s">
        <v>27</v>
      </c>
      <c r="C9" s="27" t="s">
        <v>21</v>
      </c>
      <c r="D9" s="24" t="n">
        <f aca="false" ca="false" dt2D="false" dtr="false" t="normal">'Р6'!B6</f>
        <v>5</v>
      </c>
      <c r="E9" s="27" t="s">
        <v>21</v>
      </c>
      <c r="F9" s="23" t="str">
        <f aca="false" ca="false" dt2D="false" dtr="false" t="normal">'Р6'!B8</f>
        <v>нет</v>
      </c>
      <c r="G9" s="23" t="str">
        <f aca="false" ca="false" dt2D="false" dtr="false" t="normal">'Р6'!B9</f>
        <v>нет</v>
      </c>
      <c r="H9" s="27" t="s">
        <v>21</v>
      </c>
      <c r="I9" s="24" t="n">
        <f aca="false" ca="false" dt2D="false" dtr="false" t="normal">'Р6'!B11</f>
        <v>5</v>
      </c>
      <c r="J9" s="25" t="n">
        <f aca="false" ca="false" dt2D="false" dtr="false" t="normal">'Р6'!B12</f>
        <v>5</v>
      </c>
      <c r="K9" s="25" t="n">
        <f aca="false" ca="false" dt2D="false" dtr="false" t="normal">'Р6'!B13</f>
        <v>5</v>
      </c>
      <c r="L9" s="25" t="n">
        <f aca="false" ca="false" dt2D="false" dtr="false" t="normal">'Р6'!B14</f>
        <v>5</v>
      </c>
      <c r="M9" s="25" t="n">
        <f aca="false" ca="false" dt2D="false" dtr="false" t="normal">'Р6'!B15</f>
        <v>5</v>
      </c>
      <c r="N9" s="26" t="str">
        <f aca="false" ca="false" dt2D="false" dtr="false" t="normal">'Р6'!B16</f>
        <v>нет</v>
      </c>
      <c r="O9" s="4" t="n">
        <f aca="false" ca="false" dt2D="false" dtr="false" t="normal">(D9+I9+J9+K9+L9+M9)/6</f>
        <v>5</v>
      </c>
    </row>
    <row customHeight="true" ht="48" outlineLevel="0" r="10">
      <c r="A10" s="17" t="s">
        <v>28</v>
      </c>
      <c r="B10" s="22" t="s">
        <v>29</v>
      </c>
      <c r="C10" s="24" t="n">
        <f aca="false" ca="false" dt2D="false" dtr="false" t="normal">'Р7'!B5</f>
        <v>5</v>
      </c>
      <c r="D10" s="24" t="n">
        <f aca="false" ca="false" dt2D="false" dtr="false" t="normal">'Р7'!B6</f>
        <v>5</v>
      </c>
      <c r="E10" s="24" t="n">
        <f aca="false" ca="false" dt2D="false" dtr="false" t="normal">'Р7'!B7</f>
        <v>5</v>
      </c>
      <c r="F10" s="24" t="n">
        <f aca="false" ca="false" dt2D="false" dtr="false" t="normal">'Р7'!B8</f>
        <v>5</v>
      </c>
      <c r="G10" s="28" t="n">
        <f aca="false" ca="false" dt2D="false" dtr="false" t="normal">'Р7'!B9</f>
        <v>5</v>
      </c>
      <c r="H10" s="24" t="n">
        <f aca="false" ca="false" dt2D="false" dtr="false" t="normal">'Р7'!B10</f>
        <v>5</v>
      </c>
      <c r="I10" s="24" t="n">
        <f aca="false" ca="false" dt2D="false" dtr="false" t="normal">'Р7'!B11</f>
        <v>5</v>
      </c>
      <c r="J10" s="25" t="n">
        <f aca="false" ca="false" dt2D="false" dtr="false" t="normal">'Р7'!B12</f>
        <v>5</v>
      </c>
      <c r="K10" s="25" t="n">
        <f aca="false" ca="false" dt2D="false" dtr="false" t="normal">'Р7'!B13</f>
        <v>5</v>
      </c>
      <c r="L10" s="25" t="n">
        <f aca="false" ca="false" dt2D="false" dtr="false" t="normal">'Р7'!B14</f>
        <v>5</v>
      </c>
      <c r="M10" s="25" t="n">
        <f aca="false" ca="false" dt2D="false" dtr="false" t="normal">'Р7'!B15</f>
        <v>5</v>
      </c>
      <c r="N10" s="25" t="n">
        <f aca="false" ca="false" dt2D="false" dtr="false" t="normal">'Р7'!B16</f>
        <v>5</v>
      </c>
      <c r="O10" s="4" t="n">
        <f aca="false" ca="false" dt2D="false" dtr="false" t="normal">(C10+D10+E10+F10+G10+H10+I10+J10+K10+L10+M10+N10)/12</f>
        <v>5</v>
      </c>
    </row>
    <row customHeight="true" ht="84.75" outlineLevel="0" r="11">
      <c r="A11" s="17" t="s">
        <v>30</v>
      </c>
      <c r="B11" s="22" t="s">
        <v>31</v>
      </c>
      <c r="C11" s="27" t="s">
        <v>21</v>
      </c>
      <c r="D11" s="24" t="n">
        <f aca="false" ca="false" dt2D="false" dtr="false" t="normal">'Р8'!B6</f>
        <v>5</v>
      </c>
      <c r="E11" s="27" t="s">
        <v>21</v>
      </c>
      <c r="F11" s="23" t="str">
        <f aca="false" ca="false" dt2D="false" dtr="false" t="normal">'Р8'!B8</f>
        <v>нет</v>
      </c>
      <c r="G11" s="23" t="str">
        <f aca="false" ca="false" dt2D="false" dtr="false" t="normal">'Р8'!B9</f>
        <v>нет</v>
      </c>
      <c r="H11" s="27" t="s">
        <v>21</v>
      </c>
      <c r="I11" s="24" t="n">
        <f aca="false" ca="false" dt2D="false" dtr="false" t="normal">'Р8'!B11</f>
        <v>5</v>
      </c>
      <c r="J11" s="25" t="n">
        <f aca="false" ca="false" dt2D="false" dtr="false" t="normal">'Р8'!B12</f>
        <v>5</v>
      </c>
      <c r="K11" s="25" t="n">
        <f aca="false" ca="false" dt2D="false" dtr="false" t="normal">'Р8'!B13</f>
        <v>5</v>
      </c>
      <c r="L11" s="25" t="n">
        <f aca="false" ca="false" dt2D="false" dtr="false" t="normal">'Р8'!B14</f>
        <v>5</v>
      </c>
      <c r="M11" s="25" t="n">
        <f aca="false" ca="false" dt2D="false" dtr="false" t="normal">'Р8'!B15</f>
        <v>5</v>
      </c>
      <c r="N11" s="26" t="str">
        <f aca="false" ca="false" dt2D="false" dtr="false" t="normal">'Р8'!B16</f>
        <v>нет</v>
      </c>
      <c r="O11" s="4" t="n">
        <f aca="false" ca="false" dt2D="false" dtr="false" t="normal">(D11+I11+J11+K11+L11+M11)/6</f>
        <v>5</v>
      </c>
    </row>
    <row customHeight="true" ht="33" outlineLevel="0" r="12">
      <c r="A12" s="18" t="s">
        <v>32</v>
      </c>
      <c r="B12" s="18" t="s">
        <v>33</v>
      </c>
      <c r="C12" s="24" t="n">
        <f aca="false" ca="false" dt2D="false" dtr="false" t="normal">'Р9'!B5</f>
        <v>5</v>
      </c>
      <c r="D12" s="24" t="n">
        <f aca="false" ca="false" dt2D="false" dtr="false" t="normal">'Р9'!B6</f>
        <v>4</v>
      </c>
      <c r="E12" s="24" t="n">
        <f aca="false" ca="false" dt2D="false" dtr="false" t="normal">'Р9'!B7</f>
        <v>5</v>
      </c>
      <c r="F12" s="24" t="n">
        <f aca="false" ca="false" dt2D="false" dtr="false" t="normal">'Р9'!B8</f>
        <v>4</v>
      </c>
      <c r="G12" s="28" t="n">
        <f aca="false" ca="false" dt2D="false" dtr="false" t="normal">'Р9'!B9</f>
        <v>4</v>
      </c>
      <c r="H12" s="24" t="n">
        <f aca="false" ca="false" dt2D="false" dtr="false" t="normal">'Р9'!B10</f>
        <v>4</v>
      </c>
      <c r="I12" s="24" t="n">
        <f aca="false" ca="false" dt2D="false" dtr="false" t="normal">'Р9'!B11</f>
        <v>5</v>
      </c>
      <c r="J12" s="25" t="n">
        <f aca="false" ca="false" dt2D="false" dtr="false" t="normal">'Р9'!B12</f>
        <v>4</v>
      </c>
      <c r="K12" s="25" t="n">
        <f aca="false" ca="false" dt2D="false" dtr="false" t="normal">'Р9'!B13</f>
        <v>4</v>
      </c>
      <c r="L12" s="25" t="n">
        <f aca="false" ca="false" dt2D="false" dtr="false" t="normal">'Р9'!B14</f>
        <v>4</v>
      </c>
      <c r="M12" s="25" t="n">
        <f aca="false" ca="false" dt2D="false" dtr="false" t="normal">'Р9'!B15</f>
        <v>3</v>
      </c>
      <c r="N12" s="25" t="n">
        <f aca="false" ca="false" dt2D="false" dtr="false" t="normal">'Р9'!B16</f>
        <v>5</v>
      </c>
      <c r="O12" s="4" t="n">
        <f aca="false" ca="false" dt2D="false" dtr="false" t="normal">(C12+D12+E12+F12+G12+H12+I12+J12+K12+L12+M12+N12)/12</f>
        <v>4.25</v>
      </c>
    </row>
    <row customHeight="true" ht="69" outlineLevel="0" r="13">
      <c r="A13" s="18" t="s">
        <v>34</v>
      </c>
      <c r="B13" s="18" t="s">
        <v>35</v>
      </c>
      <c r="C13" s="19" t="n">
        <f aca="false" ca="false" dt2D="false" dtr="false" t="normal">'Р10'!B5</f>
        <v>5</v>
      </c>
      <c r="D13" s="19" t="n">
        <f aca="false" ca="false" dt2D="false" dtr="false" t="normal">'Р10'!B6</f>
        <v>5</v>
      </c>
      <c r="E13" s="19" t="n">
        <f aca="false" ca="false" dt2D="false" dtr="false" t="normal">'Р10'!B7</f>
        <v>5</v>
      </c>
      <c r="F13" s="19" t="n">
        <f aca="false" ca="false" dt2D="false" dtr="false" t="normal">'Р10'!B8</f>
        <v>5</v>
      </c>
      <c r="G13" s="20" t="n">
        <f aca="false" ca="false" dt2D="false" dtr="false" t="normal">'Р10'!B9</f>
        <v>5</v>
      </c>
      <c r="H13" s="19" t="n">
        <f aca="false" ca="false" dt2D="false" dtr="false" t="normal">'Р10'!B10</f>
        <v>5</v>
      </c>
      <c r="I13" s="19" t="n">
        <f aca="false" ca="false" dt2D="false" dtr="false" t="normal">'Р10'!B11</f>
        <v>5</v>
      </c>
      <c r="J13" s="21" t="n">
        <f aca="false" ca="false" dt2D="false" dtr="false" t="normal">'Р10'!B12</f>
        <v>5</v>
      </c>
      <c r="K13" s="21" t="n">
        <f aca="false" ca="false" dt2D="false" dtr="false" t="normal">'Р10'!B13</f>
        <v>5</v>
      </c>
      <c r="L13" s="21" t="n">
        <f aca="false" ca="false" dt2D="false" dtr="false" t="normal">'Р10'!B14</f>
        <v>5</v>
      </c>
      <c r="M13" s="21" t="n">
        <f aca="false" ca="false" dt2D="false" dtr="false" t="normal">'Р10'!B15</f>
        <v>5</v>
      </c>
      <c r="N13" s="21" t="n">
        <f aca="false" ca="false" dt2D="false" dtr="false" t="normal">'Р10'!B16</f>
        <v>5</v>
      </c>
      <c r="O13" s="4" t="n">
        <f aca="false" ca="false" dt2D="false" dtr="false" t="normal">(C13+D13+E13+F13+G13+H13+I13+J13+K13+L13+M13+N13)/12</f>
        <v>5</v>
      </c>
    </row>
    <row customHeight="true" ht="66" outlineLevel="0" r="14">
      <c r="A14" s="18" t="s">
        <v>36</v>
      </c>
      <c r="B14" s="18" t="s">
        <v>37</v>
      </c>
      <c r="C14" s="19" t="n">
        <f aca="false" ca="false" dt2D="false" dtr="false" t="normal">'Р11'!B5</f>
        <v>2</v>
      </c>
      <c r="D14" s="19" t="n">
        <f aca="false" ca="false" dt2D="false" dtr="false" t="normal">'Р11'!B6</f>
        <v>2</v>
      </c>
      <c r="E14" s="19" t="n">
        <f aca="false" ca="false" dt2D="false" dtr="false" t="normal">'Р11'!B7</f>
        <v>4</v>
      </c>
      <c r="F14" s="19" t="n">
        <f aca="false" ca="false" dt2D="false" dtr="false" t="normal">'Р11'!B8</f>
        <v>4</v>
      </c>
      <c r="G14" s="20" t="n">
        <f aca="false" ca="false" dt2D="false" dtr="false" t="normal">'Р11'!B9</f>
        <v>4</v>
      </c>
      <c r="H14" s="19" t="n">
        <f aca="false" ca="false" dt2D="false" dtr="false" t="normal">'Р11'!B10</f>
        <v>4</v>
      </c>
      <c r="I14" s="19" t="n">
        <f aca="false" ca="false" dt2D="false" dtr="false" t="normal">'Р11'!B11</f>
        <v>4</v>
      </c>
      <c r="J14" s="21" t="n">
        <f aca="false" ca="false" dt2D="false" dtr="false" t="normal">'Р11'!B12</f>
        <v>4</v>
      </c>
      <c r="K14" s="21" t="n">
        <f aca="false" ca="false" dt2D="false" dtr="false" t="normal">'Р11'!B13</f>
        <v>2</v>
      </c>
      <c r="L14" s="21" t="n">
        <f aca="false" ca="false" dt2D="false" dtr="false" t="normal">'Р11'!B14</f>
        <v>4</v>
      </c>
      <c r="M14" s="21" t="n">
        <f aca="false" ca="false" dt2D="false" dtr="false" t="normal">'Р11'!B15</f>
        <v>4</v>
      </c>
      <c r="N14" s="21" t="n">
        <f aca="false" ca="false" dt2D="false" dtr="false" t="normal">'Р11'!B16</f>
        <v>0</v>
      </c>
      <c r="O14" s="4" t="n">
        <f aca="false" ca="false" dt2D="false" dtr="false" t="normal">(C14+D14+E14+F14+G14+H14+I14+J14+K14+L14+M14+N14)/12</f>
        <v>3.16666666666667</v>
      </c>
    </row>
    <row customHeight="true" ht="71.25" outlineLevel="0" r="15">
      <c r="A15" s="18" t="s">
        <v>38</v>
      </c>
      <c r="B15" s="18" t="s">
        <v>39</v>
      </c>
      <c r="C15" s="19" t="n">
        <f aca="false" ca="false" dt2D="false" dtr="false" t="normal">'Р12'!B5</f>
        <v>5</v>
      </c>
      <c r="D15" s="19" t="n">
        <f aca="false" ca="false" dt2D="false" dtr="false" t="normal">'Р12'!B6</f>
        <v>5</v>
      </c>
      <c r="E15" s="19" t="n">
        <f aca="false" ca="false" dt2D="false" dtr="false" t="normal">'Р12'!B7</f>
        <v>5</v>
      </c>
      <c r="F15" s="19" t="n">
        <f aca="false" ca="false" dt2D="false" dtr="false" t="normal">'Р12'!B8</f>
        <v>5</v>
      </c>
      <c r="G15" s="20" t="n">
        <f aca="false" ca="false" dt2D="false" dtr="false" t="normal">'Р12'!B9</f>
        <v>5</v>
      </c>
      <c r="H15" s="19" t="n">
        <f aca="false" ca="false" dt2D="false" dtr="false" t="normal">'Р12'!B10</f>
        <v>5</v>
      </c>
      <c r="I15" s="19" t="n">
        <f aca="false" ca="false" dt2D="false" dtr="false" t="normal">'Р12'!B11</f>
        <v>5</v>
      </c>
      <c r="J15" s="21" t="n">
        <f aca="false" ca="false" dt2D="false" dtr="false" t="normal">'Р12'!B12</f>
        <v>5</v>
      </c>
      <c r="K15" s="21" t="n">
        <f aca="false" ca="false" dt2D="false" dtr="false" t="normal">'Р12'!B13</f>
        <v>5</v>
      </c>
      <c r="L15" s="21" t="n">
        <f aca="false" ca="false" dt2D="false" dtr="false" t="normal">'Р12'!B14</f>
        <v>5</v>
      </c>
      <c r="M15" s="21" t="n">
        <f aca="false" ca="false" dt2D="false" dtr="false" t="normal">'Р12'!B15</f>
        <v>5</v>
      </c>
      <c r="N15" s="21" t="n">
        <f aca="false" ca="false" dt2D="false" dtr="false" t="normal">'Р12'!B16</f>
        <v>5</v>
      </c>
      <c r="O15" s="4" t="n">
        <f aca="false" ca="false" dt2D="false" dtr="false" t="normal">(C15+D15+E15+F15+G15+H15+I15+J15+K15+L15+M15+N15)/12</f>
        <v>5</v>
      </c>
    </row>
    <row customHeight="true" ht="84.75" outlineLevel="0" r="16">
      <c r="A16" s="18" t="s">
        <v>40</v>
      </c>
      <c r="B16" s="18" t="s">
        <v>41</v>
      </c>
      <c r="C16" s="19" t="n">
        <f aca="false" ca="false" dt2D="false" dtr="false" t="normal">'Р13'!B5</f>
        <v>0</v>
      </c>
      <c r="D16" s="19" t="n">
        <f aca="false" ca="false" dt2D="false" dtr="false" t="normal">'Р13'!B6</f>
        <v>5</v>
      </c>
      <c r="E16" s="19" t="n">
        <f aca="false" ca="false" dt2D="false" dtr="false" t="normal">'Р13'!B7</f>
        <v>5</v>
      </c>
      <c r="F16" s="19" t="n">
        <f aca="false" ca="false" dt2D="false" dtr="false" t="normal">'Р13'!B8</f>
        <v>5</v>
      </c>
      <c r="G16" s="20" t="n">
        <f aca="false" ca="false" dt2D="false" dtr="false" t="normal">'Р13'!B9</f>
        <v>5</v>
      </c>
      <c r="H16" s="19" t="n">
        <f aca="false" ca="false" dt2D="false" dtr="false" t="normal">'Р13'!B10</f>
        <v>5</v>
      </c>
      <c r="I16" s="19" t="n">
        <f aca="false" ca="false" dt2D="false" dtr="false" t="normal">'Р13'!B11</f>
        <v>5</v>
      </c>
      <c r="J16" s="21" t="n">
        <f aca="false" ca="false" dt2D="false" dtr="false" t="normal">'Р13'!B12</f>
        <v>0</v>
      </c>
      <c r="K16" s="21" t="n">
        <f aca="false" ca="false" dt2D="false" dtr="false" t="normal">'Р13'!B13</f>
        <v>0</v>
      </c>
      <c r="L16" s="29" t="str">
        <f aca="false" ca="false" dt2D="false" dtr="false" t="normal">'Р13'!B14</f>
        <v>нет</v>
      </c>
      <c r="M16" s="21" t="n">
        <f aca="false" ca="false" dt2D="false" dtr="false" t="normal">'Р13'!B15</f>
        <v>5</v>
      </c>
      <c r="N16" s="23" t="str">
        <f aca="false" ca="false" dt2D="false" dtr="false" t="normal">'Р13'!B16</f>
        <v>нет</v>
      </c>
      <c r="O16" s="4" t="n">
        <f aca="false" ca="false" dt2D="false" dtr="false" t="normal">(C16+D16+E16+F16+G16+H16+I16+J16+K16+M16)/10</f>
        <v>3.5</v>
      </c>
    </row>
    <row customFormat="true" customHeight="true" ht="48.75" outlineLevel="0" r="17" s="0">
      <c r="A17" s="30" t="s">
        <v>42</v>
      </c>
      <c r="B17" s="18" t="s">
        <v>43</v>
      </c>
      <c r="C17" s="19" t="n">
        <f aca="false" ca="false" dt2D="false" dtr="false" t="normal">'Р14'!B5</f>
        <v>5</v>
      </c>
      <c r="D17" s="19" t="n">
        <f aca="false" ca="false" dt2D="false" dtr="false" t="normal">'Р14'!B6</f>
        <v>5</v>
      </c>
      <c r="E17" s="19" t="n">
        <f aca="false" ca="false" dt2D="false" dtr="false" t="normal">'Р14'!B7</f>
        <v>5</v>
      </c>
      <c r="F17" s="19" t="n">
        <f aca="false" ca="false" dt2D="false" dtr="false" t="normal">'Р14'!B8</f>
        <v>5</v>
      </c>
      <c r="G17" s="20" t="n">
        <f aca="false" ca="false" dt2D="false" dtr="false" t="normal">'Р14'!B9</f>
        <v>5</v>
      </c>
      <c r="H17" s="19" t="n">
        <f aca="false" ca="false" dt2D="false" dtr="false" t="normal">'Р14'!B10</f>
        <v>5</v>
      </c>
      <c r="I17" s="19" t="n">
        <f aca="false" ca="false" dt2D="false" dtr="false" t="normal">'Р14'!B11</f>
        <v>5</v>
      </c>
      <c r="J17" s="19" t="n">
        <f aca="false" ca="false" dt2D="false" dtr="false" t="normal">'Р14'!B12</f>
        <v>5</v>
      </c>
      <c r="K17" s="19" t="n">
        <f aca="false" ca="false" dt2D="false" dtr="false" t="normal">'Р14'!B13</f>
        <v>5</v>
      </c>
      <c r="L17" s="19" t="n">
        <f aca="false" ca="false" dt2D="false" dtr="false" t="normal">'Р14'!B14</f>
        <v>5</v>
      </c>
      <c r="M17" s="19" t="n">
        <f aca="false" ca="false" dt2D="false" dtr="false" t="normal">'Р14'!B15</f>
        <v>5</v>
      </c>
      <c r="N17" s="19" t="n">
        <f aca="false" ca="false" dt2D="false" dtr="false" t="normal">'Р14'!B16</f>
        <v>5</v>
      </c>
      <c r="O17" s="4" t="n">
        <f aca="false" ca="false" dt2D="false" dtr="false" t="normal">(C17+D17+E17+F17+G17+H17+I17+J17+K17+L17+M17+N17)/12</f>
        <v>5</v>
      </c>
    </row>
    <row customHeight="true" ht="33.75" outlineLevel="0" r="18">
      <c r="A18" s="30" t="s">
        <v>44</v>
      </c>
      <c r="B18" s="18" t="s">
        <v>45</v>
      </c>
      <c r="C18" s="19" t="n">
        <f aca="false" ca="false" dt2D="false" dtr="false" t="normal">'Р15'!B5</f>
        <v>5</v>
      </c>
      <c r="D18" s="19" t="n">
        <f aca="false" ca="false" dt2D="false" dtr="false" t="normal">'Р15'!B6</f>
        <v>5</v>
      </c>
      <c r="E18" s="19" t="n">
        <f aca="false" ca="false" dt2D="false" dtr="false" t="normal">'Р15'!B7</f>
        <v>5</v>
      </c>
      <c r="F18" s="19" t="n">
        <f aca="false" ca="false" dt2D="false" dtr="false" t="normal">'Р15'!B8</f>
        <v>5</v>
      </c>
      <c r="G18" s="20" t="n">
        <f aca="false" ca="false" dt2D="false" dtr="false" t="normal">'Р15'!B9</f>
        <v>5</v>
      </c>
      <c r="H18" s="19" t="n">
        <f aca="false" ca="false" dt2D="false" dtr="false" t="normal">'Р15'!B10</f>
        <v>5</v>
      </c>
      <c r="I18" s="19" t="n">
        <f aca="false" ca="false" dt2D="false" dtr="false" t="normal">'Р15'!B11</f>
        <v>5</v>
      </c>
      <c r="J18" s="19" t="n">
        <f aca="false" ca="false" dt2D="false" dtr="false" t="normal">'Р15'!B12</f>
        <v>5</v>
      </c>
      <c r="K18" s="19" t="n">
        <f aca="false" ca="false" dt2D="false" dtr="false" t="normal">'Р15'!B13</f>
        <v>5</v>
      </c>
      <c r="L18" s="19" t="n">
        <f aca="false" ca="false" dt2D="false" dtr="false" t="normal">'Р15'!B14</f>
        <v>5</v>
      </c>
      <c r="M18" s="19" t="n">
        <f aca="false" ca="false" dt2D="false" dtr="false" t="normal">'Р15'!B15</f>
        <v>5</v>
      </c>
      <c r="N18" s="19" t="n">
        <f aca="false" ca="false" dt2D="false" dtr="false" t="normal">'Р15'!B16</f>
        <v>5</v>
      </c>
      <c r="O18" s="4" t="n">
        <f aca="false" ca="false" dt2D="false" dtr="false" t="normal">(C18+D18+E18+F18+G18+H18+I18+J18+K18+L18+M18+N18)/12</f>
        <v>5</v>
      </c>
    </row>
    <row customHeight="true" ht="48.75" outlineLevel="0" r="19">
      <c r="A19" s="18" t="s">
        <v>46</v>
      </c>
      <c r="B19" s="18" t="s">
        <v>47</v>
      </c>
      <c r="C19" s="19" t="n">
        <f aca="false" ca="false" dt2D="false" dtr="false" t="normal">'Р16'!B5</f>
        <v>5</v>
      </c>
      <c r="D19" s="19" t="n">
        <f aca="false" ca="false" dt2D="false" dtr="false" t="normal">'Р16'!B6</f>
        <v>5</v>
      </c>
      <c r="E19" s="19" t="n">
        <f aca="false" ca="false" dt2D="false" dtr="false" t="normal">'Р16'!B7</f>
        <v>5</v>
      </c>
      <c r="F19" s="19" t="n">
        <f aca="false" ca="false" dt2D="false" dtr="false" t="normal">'Р16'!B8</f>
        <v>5</v>
      </c>
      <c r="G19" s="20" t="n">
        <f aca="false" ca="false" dt2D="false" dtr="false" t="normal">'Р16'!B9</f>
        <v>5</v>
      </c>
      <c r="H19" s="19" t="n">
        <f aca="false" ca="false" dt2D="false" dtr="false" t="normal">'Р16'!B10</f>
        <v>2</v>
      </c>
      <c r="I19" s="19" t="n">
        <f aca="false" ca="false" dt2D="false" dtr="false" t="normal">'Р16'!B12</f>
        <v>4</v>
      </c>
      <c r="J19" s="19" t="n">
        <f aca="false" ca="false" dt2D="false" dtr="false" t="normal">'Р16'!B13</f>
        <v>5</v>
      </c>
      <c r="K19" s="19" t="n">
        <f aca="false" ca="false" dt2D="false" dtr="false" t="normal">'Р16'!B14</f>
        <v>2</v>
      </c>
      <c r="L19" s="19" t="n">
        <f aca="false" ca="false" dt2D="false" dtr="false" t="normal">'Р16'!B15</f>
        <v>5</v>
      </c>
      <c r="M19" s="19" t="n">
        <f aca="false" ca="false" dt2D="false" dtr="false" t="normal">'Р16'!B16</f>
        <v>2</v>
      </c>
      <c r="N19" s="19" t="n">
        <f aca="false" ca="false" dt2D="false" dtr="false" t="normal">'Р16'!B17</f>
        <v>5</v>
      </c>
      <c r="O19" s="4" t="n">
        <f aca="false" ca="false" dt2D="false" dtr="false" t="normal">(C19+D19+E19+F19+G19+H19+I19+J19+K19+L19+M19+N19)/12</f>
        <v>4.16666666666667</v>
      </c>
    </row>
    <row customHeight="true" ht="69" outlineLevel="0" r="20">
      <c r="A20" s="18" t="s">
        <v>48</v>
      </c>
      <c r="B20" s="18" t="s">
        <v>49</v>
      </c>
      <c r="C20" s="27" t="s">
        <v>21</v>
      </c>
      <c r="D20" s="19" t="n">
        <f aca="false" ca="false" dt2D="false" dtr="false" t="normal">'Р17'!B6</f>
        <v>5</v>
      </c>
      <c r="E20" s="27" t="s">
        <v>21</v>
      </c>
      <c r="F20" s="23" t="s">
        <v>21</v>
      </c>
      <c r="G20" s="23" t="str">
        <f aca="false" ca="false" dt2D="false" dtr="false" t="normal">'Р17'!B9</f>
        <v>нет</v>
      </c>
      <c r="H20" s="27" t="s">
        <v>21</v>
      </c>
      <c r="I20" s="19" t="n">
        <f aca="false" ca="false" dt2D="false" dtr="false" t="normal">'Р17'!B11</f>
        <v>5</v>
      </c>
      <c r="J20" s="21" t="n">
        <f aca="false" ca="false" dt2D="false" dtr="false" t="normal">'Р17'!B12</f>
        <v>5</v>
      </c>
      <c r="K20" s="24" t="n">
        <f aca="false" ca="false" dt2D="false" dtr="false" t="normal">'Р17'!B13</f>
        <v>5</v>
      </c>
      <c r="L20" s="21" t="n">
        <f aca="false" ca="false" dt2D="false" dtr="false" t="normal">'Р17'!B14</f>
        <v>5</v>
      </c>
      <c r="M20" s="24" t="n">
        <f aca="false" ca="false" dt2D="false" dtr="false" t="normal">'Р17'!B15</f>
        <v>5</v>
      </c>
      <c r="N20" s="23" t="s">
        <v>21</v>
      </c>
      <c r="O20" s="4" t="n">
        <f aca="false" ca="false" dt2D="false" dtr="false" t="normal">(D20+I20+J20+K20+L20+M20)/6</f>
        <v>5</v>
      </c>
    </row>
    <row customFormat="true" customHeight="true" ht="30.75" outlineLevel="0" r="21" s="0">
      <c r="A21" s="18" t="s">
        <v>50</v>
      </c>
      <c r="B21" s="18" t="s">
        <v>51</v>
      </c>
      <c r="C21" s="19" t="n">
        <f aca="false" ca="false" dt2D="false" dtr="false" t="normal">'Р18'!B5</f>
        <v>5</v>
      </c>
      <c r="D21" s="19" t="n">
        <f aca="false" ca="false" dt2D="false" dtr="false" t="normal">'Р18'!B5</f>
        <v>5</v>
      </c>
      <c r="E21" s="19" t="n">
        <f aca="false" ca="false" dt2D="false" dtr="false" t="normal">'Р18'!B7</f>
        <v>5</v>
      </c>
      <c r="F21" s="19" t="n">
        <f aca="false" ca="false" dt2D="false" dtr="false" t="normal">'Р18'!B8</f>
        <v>5</v>
      </c>
      <c r="G21" s="20" t="n">
        <f aca="false" ca="false" dt2D="false" dtr="false" t="normal">'Р18'!B9</f>
        <v>5</v>
      </c>
      <c r="H21" s="19" t="n">
        <f aca="false" ca="false" dt2D="false" dtr="false" t="normal">'Р18'!B10</f>
        <v>5</v>
      </c>
      <c r="I21" s="19" t="n">
        <f aca="false" ca="false" dt2D="false" dtr="false" t="normal">'Р18'!B11</f>
        <v>5</v>
      </c>
      <c r="J21" s="21" t="n">
        <f aca="false" ca="false" dt2D="false" dtr="false" t="normal">'Р18'!B12</f>
        <v>5</v>
      </c>
      <c r="K21" s="21" t="n">
        <f aca="false" ca="false" dt2D="false" dtr="false" t="normal">'Р18'!B13</f>
        <v>5</v>
      </c>
      <c r="L21" s="21" t="n">
        <f aca="false" ca="false" dt2D="false" dtr="false" t="normal">'Р18'!B14</f>
        <v>5</v>
      </c>
      <c r="M21" s="21" t="n">
        <f aca="false" ca="false" dt2D="false" dtr="false" t="normal">'Р18'!B15</f>
        <v>5</v>
      </c>
      <c r="N21" s="21" t="n">
        <f aca="false" ca="false" dt2D="false" dtr="false" t="normal">'Р18'!B16</f>
        <v>5</v>
      </c>
      <c r="O21" s="4" t="n">
        <f aca="false" ca="false" dt2D="false" dtr="false" t="normal">(C21+D21+E21+F21+G21+H21+I21+J21+K21+L21+M21+N21)/12</f>
        <v>5</v>
      </c>
    </row>
    <row customHeight="true" ht="67.5" outlineLevel="0" r="22">
      <c r="A22" s="18" t="s">
        <v>52</v>
      </c>
      <c r="B22" s="18" t="s">
        <v>53</v>
      </c>
      <c r="C22" s="19" t="n">
        <f aca="false" ca="false" dt2D="false" dtr="false" t="normal">'Р19'!B4</f>
        <v>5</v>
      </c>
      <c r="D22" s="19" t="n">
        <f aca="false" ca="false" dt2D="false" dtr="false" t="normal">'Р19'!B5</f>
        <v>5</v>
      </c>
      <c r="E22" s="19" t="n">
        <f aca="false" ca="false" dt2D="false" dtr="false" t="normal">'Р19'!B6</f>
        <v>5</v>
      </c>
      <c r="F22" s="19" t="n">
        <f aca="false" ca="false" dt2D="false" dtr="false" t="normal">'Р19'!B7</f>
        <v>5</v>
      </c>
      <c r="G22" s="20" t="n">
        <f aca="false" ca="false" dt2D="false" dtr="false" t="normal">'Р19'!B8</f>
        <v>5</v>
      </c>
      <c r="H22" s="19" t="n">
        <f aca="false" ca="false" dt2D="false" dtr="false" t="normal">'Р19'!B9</f>
        <v>5</v>
      </c>
      <c r="I22" s="19" t="n">
        <f aca="false" ca="false" dt2D="false" dtr="false" t="normal">'Р19'!B10</f>
        <v>5</v>
      </c>
      <c r="J22" s="21" t="n">
        <f aca="false" ca="false" dt2D="false" dtr="false" t="normal">'Р19'!B11</f>
        <v>5</v>
      </c>
      <c r="K22" s="21" t="n">
        <f aca="false" ca="false" dt2D="false" dtr="false" t="normal">'Р19'!B12</f>
        <v>5</v>
      </c>
      <c r="L22" s="21" t="n">
        <f aca="false" ca="false" dt2D="false" dtr="false" t="normal">'Р19'!B13</f>
        <v>5</v>
      </c>
      <c r="M22" s="21" t="n">
        <f aca="false" ca="false" dt2D="false" dtr="false" t="normal">'Р19'!B14</f>
        <v>5</v>
      </c>
      <c r="N22" s="21" t="n">
        <f aca="false" ca="false" dt2D="false" dtr="false" t="normal">'Р19'!B15</f>
        <v>5</v>
      </c>
      <c r="O22" s="4" t="n">
        <f aca="false" ca="false" dt2D="false" dtr="false" t="normal">(C22+D22+E22+F22+G22+H22+I22+J22+K22+L22+M22+N22)/12</f>
        <v>5</v>
      </c>
    </row>
    <row customHeight="true" ht="32.25" outlineLevel="0" r="23">
      <c r="A23" s="19" t="s">
        <v>54</v>
      </c>
      <c r="B23" s="22" t="s">
        <v>55</v>
      </c>
      <c r="C23" s="23" t="str">
        <f aca="false" ca="false" dt2D="false" dtr="false" t="normal">'Р20'!B5</f>
        <v>нет</v>
      </c>
      <c r="D23" s="24" t="n">
        <f aca="false" ca="false" dt2D="false" dtr="false" t="normal">'Р20'!B6</f>
        <v>5</v>
      </c>
      <c r="E23" s="23" t="str">
        <f aca="false" ca="false" dt2D="false" dtr="false" t="normal">'Р20'!B7</f>
        <v>нет</v>
      </c>
      <c r="F23" s="23" t="str">
        <f aca="false" ca="false" dt2D="false" dtr="false" t="normal">'Р20'!B8</f>
        <v>нет</v>
      </c>
      <c r="G23" s="23" t="str">
        <f aca="false" ca="false" dt2D="false" dtr="false" t="normal">'Р20'!B9</f>
        <v>нет</v>
      </c>
      <c r="H23" s="23" t="str">
        <f aca="false" ca="false" dt2D="false" dtr="false" t="normal">'Р20'!B10</f>
        <v>нет</v>
      </c>
      <c r="I23" s="24" t="n">
        <f aca="false" ca="false" dt2D="false" dtr="false" t="normal">'Р20'!B11</f>
        <v>5</v>
      </c>
      <c r="J23" s="25" t="n">
        <f aca="false" ca="false" dt2D="false" dtr="false" t="normal">'Р20'!B12</f>
        <v>5</v>
      </c>
      <c r="K23" s="25" t="n">
        <f aca="false" ca="false" dt2D="false" dtr="false" t="normal">'Р20'!B13</f>
        <v>5</v>
      </c>
      <c r="L23" s="25" t="n">
        <f aca="false" ca="false" dt2D="false" dtr="false" t="normal">'Р20'!B14</f>
        <v>5</v>
      </c>
      <c r="M23" s="25" t="n">
        <f aca="false" ca="false" dt2D="false" dtr="false" t="normal">'Р20'!B15</f>
        <v>5</v>
      </c>
      <c r="N23" s="26" t="str">
        <f aca="false" ca="false" dt2D="false" dtr="false" t="normal">'Р20'!B16</f>
        <v>нет</v>
      </c>
      <c r="O23" s="4" t="n">
        <f aca="false" ca="false" dt2D="false" dtr="false" t="normal">(D23+I23+J23+K23+L23+M23)/6</f>
        <v>5</v>
      </c>
    </row>
    <row outlineLevel="0" r="24">
      <c r="A24" s="31" t="n"/>
      <c r="B24" s="18" t="s">
        <v>56</v>
      </c>
      <c r="C24" s="32" t="n">
        <f aca="false" ca="false" dt2D="false" dtr="false" t="normal">(C4+C7+C10+C12+C13+C14+C15+C16+C22+C21+C19+C18+C17+C8)/14</f>
        <v>3.85714285714286</v>
      </c>
      <c r="D24" s="32" t="n">
        <f aca="false" ca="false" dt2D="false" dtr="false" t="normal">(D23+D22+D21+D20+D18+D17+D16+D15+D14+D13+D12+D11+D10+D9+D8+D7+D6+D5+D4+D19)/20</f>
        <v>4.3</v>
      </c>
      <c r="E24" s="32" t="n">
        <f aca="false" ca="false" dt2D="false" dtr="false" t="normal">(E4+E5+E7+E10+E12+E13+E14+E15+E16+E22+E21+E19+E18+E17+E8)/15</f>
        <v>4.4</v>
      </c>
      <c r="F24" s="32" t="n">
        <f aca="false" ca="false" dt2D="false" dtr="false" t="normal">(F4+F5+F7+F10+F12+F13+F14+F15+F16+F22+F8+F17+F18+F19+F21)/15</f>
        <v>4.53333333333333</v>
      </c>
      <c r="G24" s="32" t="n">
        <f aca="false" ca="false" dt2D="false" dtr="false" t="normal">(G4+G7+G10+G12+G13+G14+G15+G16+G22+G21+G19+G18+G17+G8)/14</f>
        <v>4.14285714285714</v>
      </c>
      <c r="H24" s="32" t="n">
        <f aca="false" ca="false" dt2D="false" dtr="false" t="normal">(H4+H5+H7+H10+H12+H13+H14+H15+H16+H22+H8+H17+H18+H19+H21)/15</f>
        <v>4.33333333333333</v>
      </c>
      <c r="I24" s="32" t="n">
        <f aca="false" ca="false" dt2D="false" dtr="false" t="normal">(I23+I22+I21+I20+I18+I17+I16+I15+I14+I13+I12+I11+I10+I9+I8+I7+I6+I5+I4+I19)/20</f>
        <v>4.8</v>
      </c>
      <c r="J24" s="32" t="n">
        <f aca="false" ca="false" dt2D="false" dtr="false" t="normal">(J23+J22+J21+J20+J18+J17+J16+J15+J14+J13+J12+J11+J10+J9+J8+J7+J6+J5+J4+J19)/20</f>
        <v>4.45</v>
      </c>
      <c r="K24" s="32" t="n">
        <f aca="false" ca="false" dt2D="false" dtr="false" t="normal">(K23+K22+K21+K20+K18+K17+K16+K15+K14+K13+K12+K11+K10+K9+K8+K7+K6+K5+K4+K19)/20</f>
        <v>3.4</v>
      </c>
      <c r="L24" s="32" t="n">
        <f aca="false" ca="false" dt2D="false" dtr="false" t="normal">(L23+L22+L21+L20+L18+L17+L15+L14+L13+L12+L11+L10+L9+L8+L7+L6+L5+L4+L19)/19</f>
        <v>4.21052631578947</v>
      </c>
      <c r="M24" s="32" t="n">
        <f aca="false" ca="false" dt2D="false" dtr="false" t="normal">(M23+M22+M21+M20+M18+M17+M15+M14+M13+M12+M11+M10+M9+M8+M7+M6+M4+M16+M19)/19</f>
        <v>3.63157894736842</v>
      </c>
      <c r="N24" s="32" t="n">
        <f aca="false" ca="false" dt2D="false" dtr="false" t="normal">(N22+N19+N15+N14+N13+N12+N10+N7+N4+N8+N17+N18+N21)/13</f>
        <v>4.15384615384615</v>
      </c>
      <c r="O24" s="4" t="n">
        <f aca="false" ca="false" dt2D="false" dtr="false" t="normal">O23+O22+O21+O20+O19+O18+O17+O16+O15+O14+O13+O12+O11+O10+O9+O8+O7+O6+O5+O4</f>
        <v>84.4166666666667</v>
      </c>
      <c r="P24" s="33" t="n"/>
    </row>
    <row customHeight="true" ht="9" outlineLevel="0" r="25">
      <c r="A25" s="34" t="n"/>
      <c r="B25" s="35" t="n"/>
      <c r="C25" s="36" t="n"/>
      <c r="D25" s="37" t="n"/>
      <c r="E25" s="37" t="n"/>
      <c r="F25" s="37" t="n"/>
      <c r="G25" s="38" t="n"/>
      <c r="H25" s="37" t="n"/>
      <c r="I25" s="37" t="n"/>
      <c r="J25" s="37" t="n"/>
      <c r="K25" s="37" t="n"/>
      <c r="L25" s="37" t="n"/>
      <c r="M25" s="37" t="n"/>
      <c r="N25" s="37" t="n"/>
    </row>
    <row outlineLevel="0" r="26">
      <c r="A26" s="39" t="s"/>
      <c r="B26" s="40" t="s">
        <v>57</v>
      </c>
      <c r="C26" s="41" t="n">
        <f aca="false" ca="false" dt2D="false" dtr="false" t="normal">C22+C21+C19+C18+C17+C16+C15+C14+C13+C12+C10+C8+C7+C4</f>
        <v>54</v>
      </c>
      <c r="D26" s="42" t="n">
        <f aca="false" ca="false" dt2D="false" dtr="false" t="normal">D23+D22+D21+D20+D18+D17+D16+D15+D14+D13+D12+D11+D10+D9+D8+D7+D6+D5+D4+D19</f>
        <v>86</v>
      </c>
      <c r="E26" s="42" t="n">
        <f aca="false" ca="false" dt2D="false" dtr="false" t="normal">E22+E16+E15+E14+E13+E12+E10+E7+E5+E4+E19+E21+E18+E17+E8</f>
        <v>66</v>
      </c>
      <c r="F26" s="42" t="n">
        <f aca="false" ca="false" dt2D="false" dtr="false" t="normal">F22+F16+F15+F14+F13+F12+F10+F7+F5+F4+F19+F21+F18+F17+F8</f>
        <v>68</v>
      </c>
      <c r="G26" s="42" t="n">
        <f aca="false" ca="false" dt2D="false" dtr="false" t="normal">G22+G21+G19+G18+G17+G16+G15+G14+G13+G12+G10+G8+G7+G4</f>
        <v>58</v>
      </c>
      <c r="H26" s="42" t="n">
        <f aca="false" ca="false" dt2D="false" dtr="false" t="normal">H22+H16+H15+H14+H13+H12+H10+H7+H5+H4+H19+H21+H18+H17+H8</f>
        <v>65</v>
      </c>
      <c r="I26" s="42" t="n">
        <f aca="false" ca="false" dt2D="false" dtr="false" t="normal">I23+I22+I21+I20+I18+I17+I16+I15+I14+I13+I12+I11+I10+I9+I8+I7+I6+I5+I4+I19</f>
        <v>96</v>
      </c>
      <c r="J26" s="42" t="n">
        <f aca="false" ca="false" dt2D="false" dtr="false" t="normal">J23+J22+J21+J20+J18+J17+J16+J15+J14+J13+J12+J11+J10+J9+J8+J7+J6+J5+J4+J19</f>
        <v>89</v>
      </c>
      <c r="K26" s="42" t="n">
        <f aca="false" ca="false" dt2D="false" dtr="false" t="normal">K23+K22+K21+K20+K18+K17+K16+K15+K14+K13+K12+K11+K10+K9+K8+K7+K6+K5+K4+K19</f>
        <v>68</v>
      </c>
      <c r="L26" s="42" t="n">
        <f aca="false" ca="false" dt2D="false" dtr="false" t="normal">L23+L22+L21+L20+L18+L17+L15+L14+L13+L12+L11+L10+L9+L8+L7+L6+L5+L4+L19</f>
        <v>80</v>
      </c>
      <c r="M26" s="42" t="n">
        <f aca="false" ca="false" dt2D="false" dtr="false" t="normal">M23+M22+M21+M20+M18+M17+M16+M15+M14+M13+M12+M11+M10+M9+M8+M7+M6+M4+M19</f>
        <v>69</v>
      </c>
      <c r="N26" s="42" t="n">
        <f aca="false" ca="false" dt2D="false" dtr="false" t="normal">N22+N19+N15+N14+N13+N12+N10+N7+N4+N21+N18+N17+N8</f>
        <v>54</v>
      </c>
    </row>
    <row outlineLevel="0" r="27">
      <c r="A27" s="39" t="s"/>
      <c r="B27" s="43" t="s">
        <v>58</v>
      </c>
      <c r="C27" s="34" t="n">
        <f aca="false" ca="false" dt2D="false" dtr="false" t="normal">5*14</f>
        <v>70</v>
      </c>
      <c r="D27" s="21" t="n">
        <f aca="false" ca="false" dt2D="false" dtr="false" t="normal">20*5</f>
        <v>100</v>
      </c>
      <c r="E27" s="21" t="n">
        <f aca="false" ca="false" dt2D="false" dtr="false" t="normal">5*15</f>
        <v>75</v>
      </c>
      <c r="F27" s="21" t="n">
        <f aca="false" ca="false" dt2D="false" dtr="false" t="normal">5*15</f>
        <v>75</v>
      </c>
      <c r="G27" s="44" t="n">
        <f aca="false" ca="false" dt2D="false" dtr="false" t="normal">14*5</f>
        <v>70</v>
      </c>
      <c r="H27" s="21" t="n">
        <f aca="false" ca="false" dt2D="false" dtr="false" t="normal">5*15</f>
        <v>75</v>
      </c>
      <c r="I27" s="21" t="n">
        <f aca="false" ca="false" dt2D="false" dtr="false" t="normal">20*5</f>
        <v>100</v>
      </c>
      <c r="J27" s="21" t="n">
        <f aca="false" ca="false" dt2D="false" dtr="false" t="normal">20*5</f>
        <v>100</v>
      </c>
      <c r="K27" s="21" t="n">
        <f aca="false" ca="false" dt2D="false" dtr="false" t="normal">20*5</f>
        <v>100</v>
      </c>
      <c r="L27" s="21" t="n">
        <f aca="false" ca="false" dt2D="false" dtr="false" t="normal">19*5</f>
        <v>95</v>
      </c>
      <c r="M27" s="21" t="n">
        <f aca="false" ca="false" dt2D="false" dtr="false" t="normal">19*5</f>
        <v>95</v>
      </c>
      <c r="N27" s="21" t="n">
        <f aca="false" ca="false" dt2D="false" dtr="false" t="normal">5*13</f>
        <v>65</v>
      </c>
    </row>
    <row outlineLevel="0" r="28">
      <c r="A28" s="45" t="s"/>
      <c r="B28" s="35" t="s">
        <v>59</v>
      </c>
      <c r="C28" s="46" t="n">
        <f aca="false" ca="false" dt2D="false" dtr="false" t="normal">C26/C27*100</f>
        <v>77.1428571428572</v>
      </c>
      <c r="D28" s="46" t="n">
        <f aca="false" ca="false" dt2D="false" dtr="false" t="normal">D26/D27*100</f>
        <v>86</v>
      </c>
      <c r="E28" s="46" t="n">
        <f aca="false" ca="false" dt2D="false" dtr="false" t="normal">E26/E27*100</f>
        <v>88</v>
      </c>
      <c r="F28" s="46" t="n">
        <f aca="false" ca="false" dt2D="false" dtr="false" t="normal">F26/F27*100</f>
        <v>90.6666666666667</v>
      </c>
      <c r="G28" s="46" t="n">
        <f aca="false" ca="false" dt2D="false" dtr="false" t="normal">G26/G27*100</f>
        <v>82.8571428571429</v>
      </c>
      <c r="H28" s="46" t="n">
        <f aca="false" ca="false" dt2D="false" dtr="false" t="normal">H26/H27*100</f>
        <v>86.6666666666667</v>
      </c>
      <c r="I28" s="46" t="n">
        <f aca="false" ca="false" dt2D="false" dtr="false" t="normal">I26/I27*100</f>
        <v>96</v>
      </c>
      <c r="J28" s="46" t="n">
        <f aca="false" ca="false" dt2D="false" dtr="false" t="normal">J26/J27*100</f>
        <v>89</v>
      </c>
      <c r="K28" s="46" t="n">
        <f aca="false" ca="false" dt2D="false" dtr="false" t="normal">K26/K27*100</f>
        <v>68</v>
      </c>
      <c r="L28" s="46" t="n">
        <f aca="false" ca="false" dt2D="false" dtr="false" t="normal">L26/L27*100</f>
        <v>84.2105263157895</v>
      </c>
      <c r="M28" s="46" t="n">
        <f aca="false" ca="false" dt2D="false" dtr="false" t="normal">M26/M27*100</f>
        <v>72.6315789473684</v>
      </c>
      <c r="N28" s="46" t="n">
        <f aca="false" ca="false" dt2D="false" dtr="false" t="normal">N26/N27*100</f>
        <v>83.0769230769231</v>
      </c>
      <c r="O28" s="4" t="n">
        <f aca="false" ca="false" dt2D="false" dtr="false" t="normal">(C28+D28+E28+F28+G28+H28+I28+J28+K28+L28+M28+N28)/12</f>
        <v>83.6876968061179</v>
      </c>
    </row>
    <row ht="15" outlineLevel="0" r="29">
      <c r="B29" s="35" t="s">
        <v>60</v>
      </c>
      <c r="C29" s="47" t="n">
        <v>10</v>
      </c>
      <c r="D29" s="48" t="n">
        <v>6</v>
      </c>
      <c r="E29" s="48" t="n">
        <v>4</v>
      </c>
      <c r="F29" s="48" t="n">
        <v>2</v>
      </c>
      <c r="G29" s="49" t="n">
        <v>8</v>
      </c>
      <c r="H29" s="48" t="n">
        <v>5</v>
      </c>
      <c r="I29" s="48" t="n">
        <v>1</v>
      </c>
      <c r="J29" s="48" t="n">
        <v>3</v>
      </c>
      <c r="K29" s="48" t="n">
        <v>12</v>
      </c>
      <c r="L29" s="48" t="n">
        <v>7</v>
      </c>
      <c r="M29" s="48" t="n">
        <v>11</v>
      </c>
      <c r="N29" s="48" t="n">
        <v>9</v>
      </c>
    </row>
    <row hidden="true" ht="15.75" outlineLevel="0" r="30">
      <c r="B30" s="35" t="s">
        <v>61</v>
      </c>
      <c r="C30" s="34" t="n">
        <v>3</v>
      </c>
      <c r="D30" s="21" t="n">
        <v>5</v>
      </c>
      <c r="E30" s="21" t="n">
        <v>1</v>
      </c>
      <c r="F30" s="21" t="n">
        <v>1</v>
      </c>
      <c r="G30" s="44" t="n">
        <v>8</v>
      </c>
      <c r="H30" s="21" t="n">
        <v>9</v>
      </c>
      <c r="I30" s="21" t="n">
        <v>1</v>
      </c>
      <c r="J30" s="21" t="n">
        <v>4</v>
      </c>
      <c r="K30" s="21" t="n">
        <v>2</v>
      </c>
      <c r="L30" s="21" t="n">
        <v>6</v>
      </c>
      <c r="M30" s="21" t="n">
        <v>7</v>
      </c>
      <c r="N30" s="21" t="n">
        <v>6</v>
      </c>
    </row>
    <row hidden="true" ht="15.75" outlineLevel="0" r="31">
      <c r="B31" s="35" t="s">
        <v>62</v>
      </c>
      <c r="C31" s="47" t="n">
        <v>8</v>
      </c>
      <c r="D31" s="48" t="n">
        <v>7</v>
      </c>
      <c r="E31" s="48" t="n">
        <v>3</v>
      </c>
      <c r="F31" s="48" t="n">
        <v>4</v>
      </c>
      <c r="G31" s="49" t="n"/>
      <c r="H31" s="48" t="n">
        <v>9</v>
      </c>
      <c r="I31" s="48" t="n">
        <v>1</v>
      </c>
      <c r="J31" s="48" t="n">
        <v>2</v>
      </c>
      <c r="K31" s="48" t="n">
        <v>10</v>
      </c>
      <c r="L31" s="48" t="n">
        <v>6</v>
      </c>
      <c r="M31" s="48" t="n">
        <v>7</v>
      </c>
      <c r="N31" s="48" t="n">
        <v>5</v>
      </c>
    </row>
  </sheetData>
  <mergeCells count="2">
    <mergeCell ref="B1:N1"/>
    <mergeCell ref="A25:A28"/>
  </mergeCells>
  <pageMargins bottom="0.196850389242172" footer="0.196850389242172" header="0.118110232055187" left="0.590551137924194" right="0.393700778484344" top="0.196850389242172"/>
  <pageSetup fitToHeight="1" fitToWidth="1" orientation="portrait" paperHeight="297mm" paperSize="9" paperWidth="210mm" scale="100"/>
  <rowBreaks count="1" manualBreakCount="1">
    <brk id="13" man="true" max="16383"/>
  </rowBreaks>
</worksheet>
</file>

<file path=xl/worksheets/sheet10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8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04659293389476"/>
    <col customWidth="true" max="3" min="3" outlineLevel="0" width="32.6961932703325"/>
    <col customWidth="true" max="4" min="4" outlineLevel="0" width="17.0527549812251"/>
    <col customWidth="true" max="5" min="5" outlineLevel="0" width="19.0258010568488"/>
  </cols>
  <sheetData>
    <row customHeight="true" ht="12.75" outlineLevel="0" r="1"/>
    <row customFormat="true" customHeight="true" ht="82.5" outlineLevel="0" r="2" s="50">
      <c r="A2" s="51" t="s">
        <v>32</v>
      </c>
      <c r="B2" s="52" t="s">
        <v>64</v>
      </c>
      <c r="C2" s="53" t="s">
        <v>33</v>
      </c>
      <c r="D2" s="9" t="s">
        <v>69</v>
      </c>
      <c r="E2" s="9" t="s">
        <v>102</v>
      </c>
    </row>
    <row customHeight="true" ht="17.25" outlineLevel="0" r="3">
      <c r="A3" s="19" t="n">
        <v>1</v>
      </c>
      <c r="B3" s="59" t="n"/>
      <c r="C3" s="19" t="s">
        <v>75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</row>
    <row customHeight="true" ht="18.75" outlineLevel="0" r="5">
      <c r="A5" s="101" t="s">
        <v>3</v>
      </c>
      <c r="B5" s="80" t="n">
        <v>5</v>
      </c>
      <c r="C5" s="66" t="n">
        <f aca="false" ca="false" dt2D="false" dtr="false" t="normal">E5/D5</f>
        <v>0</v>
      </c>
      <c r="D5" s="102" t="n">
        <v>88</v>
      </c>
      <c r="E5" s="103" t="n">
        <v>0</v>
      </c>
    </row>
    <row customHeight="true" ht="17.25" outlineLevel="0" r="6">
      <c r="A6" s="101" t="s">
        <v>4</v>
      </c>
      <c r="B6" s="80" t="n">
        <v>4</v>
      </c>
      <c r="C6" s="66" t="n">
        <f aca="false" ca="false" dt2D="false" dtr="false" t="normal">E6/D6</f>
        <v>0.0196331261792608</v>
      </c>
      <c r="D6" s="67" t="n">
        <v>303156</v>
      </c>
      <c r="E6" s="103" t="n">
        <v>5951.9</v>
      </c>
    </row>
    <row customHeight="true" ht="17.25" outlineLevel="0" r="7">
      <c r="A7" s="101" t="s">
        <v>5</v>
      </c>
      <c r="B7" s="80" t="n">
        <v>5</v>
      </c>
      <c r="C7" s="66" t="n">
        <f aca="false" ca="false" dt2D="false" dtr="false" t="normal">E7/D7</f>
        <v>0</v>
      </c>
      <c r="D7" s="67" t="n">
        <v>14909.5</v>
      </c>
      <c r="E7" s="103" t="n">
        <v>0</v>
      </c>
    </row>
    <row customHeight="true" ht="17.25" outlineLevel="0" r="8">
      <c r="A8" s="101" t="s">
        <v>6</v>
      </c>
      <c r="B8" s="71" t="n">
        <v>4</v>
      </c>
      <c r="C8" s="66" t="n">
        <f aca="false" ca="false" dt2D="false" dtr="false" t="normal">E8/D8</f>
        <v>0.00168527317867184</v>
      </c>
      <c r="D8" s="67" t="n">
        <v>24328.4</v>
      </c>
      <c r="E8" s="103" t="n">
        <v>41</v>
      </c>
    </row>
    <row customHeight="true" ht="17.25" outlineLevel="0" r="9">
      <c r="A9" s="101" t="s">
        <v>7</v>
      </c>
      <c r="B9" s="71" t="n">
        <v>4</v>
      </c>
      <c r="C9" s="66" t="n">
        <f aca="false" ca="false" dt2D="false" dtr="false" t="normal">E9/D9</f>
        <v>0.0100928641251222</v>
      </c>
      <c r="D9" s="67" t="n">
        <v>4092</v>
      </c>
      <c r="E9" s="103" t="n">
        <v>41.3</v>
      </c>
    </row>
    <row customHeight="true" ht="17.25" outlineLevel="0" r="10">
      <c r="A10" s="101" t="s">
        <v>8</v>
      </c>
      <c r="B10" s="71" t="n">
        <v>4</v>
      </c>
      <c r="C10" s="66" t="n">
        <f aca="false" ca="false" dt2D="false" dtr="false" t="normal">E10/D10</f>
        <v>0.041707754484746</v>
      </c>
      <c r="D10" s="67" t="n">
        <v>39143.8</v>
      </c>
      <c r="E10" s="103" t="n">
        <v>1632.6</v>
      </c>
    </row>
    <row customHeight="true" ht="17.25" outlineLevel="0" r="11">
      <c r="A11" s="101" t="s">
        <v>67</v>
      </c>
      <c r="B11" s="71" t="n">
        <v>5</v>
      </c>
      <c r="C11" s="66" t="n">
        <f aca="false" ca="false" dt2D="false" dtr="false" t="normal">E11/D11</f>
        <v>0</v>
      </c>
      <c r="D11" s="67" t="n">
        <v>166026</v>
      </c>
      <c r="E11" s="103" t="n">
        <v>0</v>
      </c>
    </row>
    <row customHeight="true" ht="17.25" outlineLevel="0" r="12">
      <c r="A12" s="101" t="s">
        <v>10</v>
      </c>
      <c r="B12" s="71" t="n">
        <v>4</v>
      </c>
      <c r="C12" s="66" t="n">
        <f aca="false" ca="false" dt2D="false" dtr="false" t="normal">E12/D12</f>
        <v>0.0117853991866324</v>
      </c>
      <c r="D12" s="67" t="n">
        <v>1884781.3</v>
      </c>
      <c r="E12" s="103" t="n">
        <v>22212.9</v>
      </c>
    </row>
    <row customHeight="true" ht="17.25" outlineLevel="0" r="13">
      <c r="A13" s="101" t="s">
        <v>11</v>
      </c>
      <c r="B13" s="71" t="n">
        <v>4</v>
      </c>
      <c r="C13" s="66" t="n">
        <f aca="false" ca="false" dt2D="false" dtr="false" t="normal">E13/D13</f>
        <v>0.0073677641974544</v>
      </c>
      <c r="D13" s="67" t="n">
        <v>1407984.8</v>
      </c>
      <c r="E13" s="104" t="n">
        <v>10373.7</v>
      </c>
    </row>
    <row customHeight="true" ht="17.25" outlineLevel="0" r="14">
      <c r="A14" s="101" t="s">
        <v>12</v>
      </c>
      <c r="B14" s="71" t="n">
        <v>4</v>
      </c>
      <c r="C14" s="66" t="n">
        <f aca="false" ca="false" dt2D="false" dtr="false" t="normal">E14/D14</f>
        <v>0.00701907643507927</v>
      </c>
      <c r="D14" s="67" t="n">
        <v>943258</v>
      </c>
      <c r="E14" s="103" t="n">
        <v>6620.8</v>
      </c>
    </row>
    <row customHeight="true" ht="17.25" outlineLevel="0" r="15">
      <c r="A15" s="101" t="s">
        <v>13</v>
      </c>
      <c r="B15" s="71" t="n">
        <v>3</v>
      </c>
      <c r="C15" s="66" t="n">
        <f aca="false" ca="false" dt2D="false" dtr="false" t="normal">E15/D15</f>
        <v>0.072279774503672</v>
      </c>
      <c r="D15" s="67" t="n">
        <v>24142.3</v>
      </c>
      <c r="E15" s="103" t="n">
        <v>1745</v>
      </c>
    </row>
    <row customHeight="true" ht="17.25" outlineLevel="0" r="16">
      <c r="A16" s="101" t="s">
        <v>14</v>
      </c>
      <c r="B16" s="71" t="n">
        <v>5</v>
      </c>
      <c r="C16" s="66" t="n">
        <f aca="false" ca="false" dt2D="false" dtr="false" t="normal">E16/D16</f>
        <v>0</v>
      </c>
      <c r="D16" s="67" t="n">
        <v>4296.7</v>
      </c>
      <c r="E16" s="103" t="n">
        <v>0</v>
      </c>
    </row>
    <row outlineLevel="0" r="17">
      <c r="B17" s="55" t="n">
        <f aca="false" ca="false" dt2D="false" dtr="false" t="normal">SUM(B5:B16)/12</f>
        <v>4.25</v>
      </c>
      <c r="C17" s="1" t="s">
        <v>68</v>
      </c>
      <c r="D17" s="0" t="n">
        <f aca="false" ca="false" dt2D="false" dtr="false" t="normal">SUM(D5:D16)</f>
        <v>4816206.8</v>
      </c>
      <c r="E17" s="0" t="n">
        <f aca="false" ca="false" dt2D="false" dtr="false" t="normal">SUM(E5:E16)</f>
        <v>48619.2</v>
      </c>
    </row>
    <row outlineLevel="0" r="18">
      <c r="D18" s="74" t="n"/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6.76472959547122"/>
    <col customWidth="true" max="3" min="3" outlineLevel="0" width="36.2194890606151"/>
    <col customWidth="true" max="4" min="4" outlineLevel="0" width="19.1667327260606"/>
    <col customWidth="true" max="5" min="5" outlineLevel="0" width="15.9253002742015"/>
  </cols>
  <sheetData>
    <row customHeight="true" ht="12.75" outlineLevel="0" r="1"/>
    <row customFormat="true" customHeight="true" ht="81.75" outlineLevel="0" r="2" s="50">
      <c r="A2" s="51" t="s">
        <v>34</v>
      </c>
      <c r="B2" s="52" t="s">
        <v>64</v>
      </c>
      <c r="C2" s="53" t="s">
        <v>35</v>
      </c>
      <c r="D2" s="9" t="s">
        <v>103</v>
      </c>
      <c r="E2" s="9" t="s">
        <v>104</v>
      </c>
    </row>
    <row customHeight="true" ht="16.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18.75" outlineLevel="0" r="5">
      <c r="A5" s="19" t="s">
        <v>3</v>
      </c>
      <c r="B5" s="19" t="n">
        <v>5</v>
      </c>
      <c r="C5" s="18" t="n"/>
      <c r="D5" s="19" t="s">
        <v>97</v>
      </c>
      <c r="E5" s="18" t="n"/>
    </row>
    <row customHeight="true" ht="18" outlineLevel="0" r="6">
      <c r="A6" s="34" t="s">
        <v>4</v>
      </c>
      <c r="B6" s="19" t="n">
        <v>5</v>
      </c>
      <c r="C6" s="18" t="n"/>
      <c r="D6" s="19" t="s">
        <v>97</v>
      </c>
      <c r="E6" s="19" t="n"/>
    </row>
    <row customHeight="true" ht="18" outlineLevel="0" r="7">
      <c r="A7" s="34" t="s">
        <v>5</v>
      </c>
      <c r="B7" s="19" t="n">
        <v>5</v>
      </c>
      <c r="C7" s="18" t="n"/>
      <c r="D7" s="19" t="s">
        <v>97</v>
      </c>
      <c r="E7" s="19" t="n"/>
    </row>
    <row customHeight="true" ht="18" outlineLevel="0" r="8">
      <c r="A8" s="34" t="s">
        <v>6</v>
      </c>
      <c r="B8" s="19" t="n">
        <v>5</v>
      </c>
      <c r="C8" s="18" t="n"/>
      <c r="D8" s="19" t="s">
        <v>97</v>
      </c>
      <c r="E8" s="19" t="n"/>
    </row>
    <row customHeight="true" ht="18" outlineLevel="0" r="9">
      <c r="A9" s="34" t="s">
        <v>7</v>
      </c>
      <c r="B9" s="19" t="n">
        <v>5</v>
      </c>
      <c r="C9" s="18" t="n"/>
      <c r="D9" s="19" t="s">
        <v>97</v>
      </c>
      <c r="E9" s="19" t="n"/>
    </row>
    <row customHeight="true" ht="18" outlineLevel="0" r="10">
      <c r="A10" s="34" t="s">
        <v>8</v>
      </c>
      <c r="B10" s="19" t="n">
        <v>5</v>
      </c>
      <c r="C10" s="18" t="n"/>
      <c r="D10" s="19" t="s">
        <v>97</v>
      </c>
      <c r="E10" s="19" t="n"/>
    </row>
    <row customHeight="true" ht="18" outlineLevel="0" r="11">
      <c r="A11" s="34" t="s">
        <v>67</v>
      </c>
      <c r="B11" s="19" t="n">
        <v>5</v>
      </c>
      <c r="C11" s="18" t="n"/>
      <c r="D11" s="19" t="s">
        <v>97</v>
      </c>
      <c r="E11" s="19" t="n"/>
    </row>
    <row customHeight="true" ht="18" outlineLevel="0" r="12">
      <c r="A12" s="34" t="s">
        <v>10</v>
      </c>
      <c r="B12" s="19" t="n">
        <v>5</v>
      </c>
      <c r="C12" s="18" t="n"/>
      <c r="D12" s="19" t="s">
        <v>97</v>
      </c>
      <c r="E12" s="19" t="n"/>
    </row>
    <row customHeight="true" ht="18" outlineLevel="0" r="13">
      <c r="A13" s="34" t="s">
        <v>11</v>
      </c>
      <c r="B13" s="19" t="n">
        <v>5</v>
      </c>
      <c r="C13" s="18" t="n"/>
      <c r="D13" s="19" t="s">
        <v>97</v>
      </c>
      <c r="E13" s="19" t="n"/>
    </row>
    <row customHeight="true" ht="18" outlineLevel="0" r="14">
      <c r="A14" s="34" t="s">
        <v>12</v>
      </c>
      <c r="B14" s="19" t="n">
        <v>5</v>
      </c>
      <c r="C14" s="18" t="n"/>
      <c r="D14" s="19" t="s">
        <v>97</v>
      </c>
      <c r="E14" s="19" t="n"/>
    </row>
    <row customHeight="true" ht="18" outlineLevel="0" r="15">
      <c r="A15" s="34" t="s">
        <v>13</v>
      </c>
      <c r="B15" s="19" t="n">
        <v>5</v>
      </c>
      <c r="C15" s="18" t="n"/>
      <c r="D15" s="19" t="s">
        <v>97</v>
      </c>
      <c r="E15" s="19" t="n"/>
    </row>
    <row customHeight="true" ht="18" outlineLevel="0" r="16">
      <c r="A16" s="34" t="s">
        <v>14</v>
      </c>
      <c r="B16" s="19" t="n">
        <v>5</v>
      </c>
      <c r="C16" s="18" t="n"/>
      <c r="D16" s="19" t="s">
        <v>97</v>
      </c>
      <c r="E16" s="19" t="n"/>
    </row>
    <row outlineLevel="0" r="17">
      <c r="B17" s="55" t="n">
        <f aca="false" ca="false" dt2D="false" dtr="false" t="normal">SUM(B5:B16)/12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F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4693886181948"/>
    <col customWidth="true" max="3" min="3" outlineLevel="0" width="37.0650790758857"/>
    <col customWidth="true" max="4" min="4" outlineLevel="0" width="17.8983463498252"/>
    <col customWidth="true" max="5" min="5" outlineLevel="0" width="15.9253002742015"/>
    <col customWidth="true" max="6" min="6" outlineLevel="0" width="18.1802096882487"/>
  </cols>
  <sheetData>
    <row customHeight="true" ht="12.75" outlineLevel="0" r="1"/>
    <row customFormat="true" customHeight="true" ht="98.25" outlineLevel="0" r="2" s="50">
      <c r="A2" s="51" t="s">
        <v>36</v>
      </c>
      <c r="B2" s="52" t="s">
        <v>64</v>
      </c>
      <c r="C2" s="53" t="s">
        <v>37</v>
      </c>
      <c r="D2" s="9" t="s">
        <v>105</v>
      </c>
      <c r="E2" s="9" t="s">
        <v>106</v>
      </c>
    </row>
    <row customHeight="true" ht="16.5" outlineLevel="0" r="3">
      <c r="A3" s="19" t="n">
        <v>1</v>
      </c>
      <c r="B3" s="19" t="n"/>
      <c r="C3" s="19" t="s">
        <v>107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18" outlineLevel="0" r="5">
      <c r="A5" s="19" t="s">
        <v>3</v>
      </c>
      <c r="B5" s="19" t="n">
        <v>2</v>
      </c>
      <c r="C5" s="19" t="n">
        <f aca="false" ca="false" dt2D="false" dtr="false" t="normal">E5-D5</f>
        <v>0</v>
      </c>
      <c r="D5" s="19" t="n">
        <v>0</v>
      </c>
      <c r="E5" s="19" t="n">
        <v>0</v>
      </c>
    </row>
    <row customHeight="true" ht="18" outlineLevel="0" r="6">
      <c r="A6" s="34" t="s">
        <v>4</v>
      </c>
      <c r="B6" s="34" t="n">
        <v>2</v>
      </c>
      <c r="C6" s="19" t="n">
        <f aca="false" ca="false" dt2D="false" dtr="false" t="normal">E6-D6</f>
        <v>0</v>
      </c>
      <c r="D6" s="105" t="n">
        <v>0</v>
      </c>
      <c r="E6" s="105" t="n">
        <v>0</v>
      </c>
    </row>
    <row customHeight="true" ht="18" outlineLevel="0" r="7">
      <c r="A7" s="34" t="s">
        <v>5</v>
      </c>
      <c r="B7" s="34" t="n">
        <v>4</v>
      </c>
      <c r="C7" s="19" t="n">
        <f aca="false" ca="false" dt2D="false" dtr="false" t="normal">E7-D7</f>
        <v>-0.7</v>
      </c>
      <c r="D7" s="105" t="n">
        <v>0.7</v>
      </c>
      <c r="E7" s="105" t="n">
        <v>0</v>
      </c>
    </row>
    <row customHeight="true" ht="18" outlineLevel="0" r="8">
      <c r="A8" s="34" t="s">
        <v>6</v>
      </c>
      <c r="B8" s="34" t="n">
        <v>4</v>
      </c>
      <c r="C8" s="19" t="n">
        <f aca="false" ca="false" dt2D="false" dtr="false" t="normal">E8-D8</f>
        <v>-24.8</v>
      </c>
      <c r="D8" s="105" t="n">
        <v>24.8</v>
      </c>
      <c r="E8" s="105" t="n">
        <v>0</v>
      </c>
    </row>
    <row customHeight="true" ht="18" outlineLevel="0" r="9">
      <c r="A9" s="34" t="s">
        <v>7</v>
      </c>
      <c r="B9" s="34" t="n">
        <v>4</v>
      </c>
      <c r="C9" s="19" t="n">
        <f aca="false" ca="false" dt2D="false" dtr="false" t="normal">E9-D9</f>
        <v>-23.1</v>
      </c>
      <c r="D9" s="105" t="n">
        <v>23.1</v>
      </c>
      <c r="E9" s="105" t="n">
        <v>0</v>
      </c>
    </row>
    <row customHeight="true" ht="18" outlineLevel="0" r="10">
      <c r="A10" s="34" t="s">
        <v>8</v>
      </c>
      <c r="B10" s="34" t="n">
        <v>4</v>
      </c>
      <c r="C10" s="19" t="n">
        <f aca="false" ca="false" dt2D="false" dtr="false" t="normal">E10-D10</f>
        <v>-2</v>
      </c>
      <c r="D10" s="105" t="n">
        <v>2</v>
      </c>
      <c r="E10" s="105" t="n">
        <v>0</v>
      </c>
    </row>
    <row customHeight="true" ht="18" outlineLevel="0" r="11">
      <c r="A11" s="34" t="s">
        <v>67</v>
      </c>
      <c r="B11" s="34" t="n">
        <v>4</v>
      </c>
      <c r="C11" s="19" t="n">
        <f aca="false" ca="false" dt2D="false" dtr="false" t="normal">E11-D11</f>
        <v>-4.4</v>
      </c>
      <c r="D11" s="105" t="n">
        <v>7.2</v>
      </c>
      <c r="E11" s="105" t="n">
        <v>2.8</v>
      </c>
    </row>
    <row customHeight="true" ht="18" outlineLevel="0" r="12">
      <c r="A12" s="34" t="s">
        <v>10</v>
      </c>
      <c r="B12" s="34" t="n">
        <v>4</v>
      </c>
      <c r="C12" s="19" t="n">
        <f aca="false" ca="false" dt2D="false" dtr="false" t="normal">E12-D12</f>
        <v>-10</v>
      </c>
      <c r="D12" s="105" t="n">
        <v>13886</v>
      </c>
      <c r="E12" s="105" t="n">
        <v>13876</v>
      </c>
    </row>
    <row customHeight="true" ht="18" outlineLevel="0" r="13">
      <c r="A13" s="34" t="s">
        <v>11</v>
      </c>
      <c r="B13" s="34" t="n">
        <v>2</v>
      </c>
      <c r="C13" s="19" t="n">
        <f aca="false" ca="false" dt2D="false" dtr="false" t="normal">E13-D13</f>
        <v>0</v>
      </c>
      <c r="D13" s="105" t="n">
        <v>0</v>
      </c>
      <c r="E13" s="105" t="n">
        <v>0</v>
      </c>
    </row>
    <row customHeight="true" ht="18" outlineLevel="0" r="14">
      <c r="A14" s="34" t="s">
        <v>12</v>
      </c>
      <c r="B14" s="34" t="n">
        <v>4</v>
      </c>
      <c r="C14" s="19" t="n">
        <f aca="false" ca="false" dt2D="false" dtr="false" t="normal">E14-D14</f>
        <v>-2549.9</v>
      </c>
      <c r="D14" s="105" t="n">
        <v>3667.6</v>
      </c>
      <c r="E14" s="105" t="n">
        <v>1117.7</v>
      </c>
    </row>
    <row customHeight="true" ht="18" outlineLevel="0" r="15">
      <c r="A15" s="34" t="s">
        <v>13</v>
      </c>
      <c r="B15" s="34" t="n">
        <v>4</v>
      </c>
      <c r="C15" s="19" t="n">
        <f aca="false" ca="false" dt2D="false" dtr="false" t="normal">E15-D15</f>
        <v>-3.4</v>
      </c>
      <c r="D15" s="105" t="n">
        <v>3.6</v>
      </c>
      <c r="E15" s="105" t="n">
        <v>0.2</v>
      </c>
    </row>
    <row customHeight="true" ht="18" outlineLevel="0" r="16">
      <c r="A16" s="34" t="s">
        <v>14</v>
      </c>
      <c r="B16" s="34" t="n">
        <v>0</v>
      </c>
      <c r="C16" s="19" t="n">
        <f aca="false" ca="false" dt2D="false" dtr="false" t="normal">E16-D16</f>
        <v>1.6</v>
      </c>
      <c r="D16" s="105" t="n">
        <v>24.3</v>
      </c>
      <c r="E16" s="105" t="n">
        <v>25.9</v>
      </c>
    </row>
    <row outlineLevel="0" r="17">
      <c r="B17" s="55" t="n">
        <f aca="false" ca="false" dt2D="false" dtr="false" t="normal">SUM(B5:B16)/12</f>
        <v>3.16666666666667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61032028740658"/>
    <col customWidth="true" max="3" min="3" outlineLevel="0" width="36.9241487600034"/>
    <col customWidth="true" max="5" min="4" outlineLevel="0" width="15.9253002742015"/>
  </cols>
  <sheetData>
    <row customHeight="true" ht="12.75" outlineLevel="0" r="1"/>
    <row customFormat="true" customHeight="true" ht="84" outlineLevel="0" r="2" s="50">
      <c r="A2" s="51" t="s">
        <v>38</v>
      </c>
      <c r="B2" s="52" t="s">
        <v>64</v>
      </c>
      <c r="C2" s="53" t="s">
        <v>39</v>
      </c>
      <c r="D2" s="9" t="s">
        <v>103</v>
      </c>
      <c r="E2" s="9" t="s">
        <v>104</v>
      </c>
    </row>
    <row customHeight="true" ht="16.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16.5" outlineLevel="0" r="5">
      <c r="A5" s="19" t="s">
        <v>3</v>
      </c>
      <c r="B5" s="19" t="n">
        <v>5</v>
      </c>
      <c r="C5" s="18" t="n"/>
      <c r="D5" s="19" t="s">
        <v>97</v>
      </c>
      <c r="E5" s="18" t="n"/>
    </row>
    <row customHeight="true" ht="16.5" outlineLevel="0" r="6">
      <c r="A6" s="34" t="s">
        <v>4</v>
      </c>
      <c r="B6" s="19" t="n">
        <v>5</v>
      </c>
      <c r="C6" s="18" t="n"/>
      <c r="D6" s="19" t="s">
        <v>97</v>
      </c>
      <c r="E6" s="19" t="n"/>
    </row>
    <row customHeight="true" ht="16.5" outlineLevel="0" r="7">
      <c r="A7" s="34" t="s">
        <v>5</v>
      </c>
      <c r="B7" s="19" t="n">
        <v>5</v>
      </c>
      <c r="C7" s="18" t="n"/>
      <c r="D7" s="19" t="s">
        <v>97</v>
      </c>
      <c r="E7" s="19" t="n"/>
    </row>
    <row customHeight="true" ht="16.5" outlineLevel="0" r="8">
      <c r="A8" s="34" t="s">
        <v>6</v>
      </c>
      <c r="B8" s="19" t="n">
        <v>5</v>
      </c>
      <c r="C8" s="18" t="n"/>
      <c r="D8" s="19" t="s">
        <v>97</v>
      </c>
      <c r="E8" s="19" t="n"/>
    </row>
    <row customHeight="true" ht="16.5" outlineLevel="0" r="9">
      <c r="A9" s="34" t="s">
        <v>7</v>
      </c>
      <c r="B9" s="19" t="n">
        <v>5</v>
      </c>
      <c r="C9" s="18" t="n"/>
      <c r="D9" s="19" t="s">
        <v>97</v>
      </c>
      <c r="E9" s="19" t="n"/>
    </row>
    <row customHeight="true" ht="16.5" outlineLevel="0" r="10">
      <c r="A10" s="34" t="s">
        <v>8</v>
      </c>
      <c r="B10" s="19" t="n">
        <v>5</v>
      </c>
      <c r="C10" s="18" t="n"/>
      <c r="D10" s="19" t="s">
        <v>97</v>
      </c>
      <c r="E10" s="19" t="n"/>
    </row>
    <row customHeight="true" ht="16.5" outlineLevel="0" r="11">
      <c r="A11" s="34" t="s">
        <v>67</v>
      </c>
      <c r="B11" s="19" t="n">
        <v>5</v>
      </c>
      <c r="C11" s="18" t="n"/>
      <c r="D11" s="19" t="s">
        <v>97</v>
      </c>
      <c r="E11" s="19" t="n"/>
    </row>
    <row customHeight="true" ht="16.5" outlineLevel="0" r="12">
      <c r="A12" s="34" t="s">
        <v>10</v>
      </c>
      <c r="B12" s="19" t="n">
        <v>5</v>
      </c>
      <c r="C12" s="18" t="n"/>
      <c r="D12" s="19" t="s">
        <v>97</v>
      </c>
      <c r="E12" s="19" t="n"/>
    </row>
    <row customHeight="true" ht="16.5" outlineLevel="0" r="13">
      <c r="A13" s="34" t="s">
        <v>11</v>
      </c>
      <c r="B13" s="19" t="n">
        <v>5</v>
      </c>
      <c r="C13" s="18" t="n"/>
      <c r="D13" s="19" t="s">
        <v>97</v>
      </c>
      <c r="E13" s="19" t="n"/>
    </row>
    <row customHeight="true" ht="16.5" outlineLevel="0" r="14">
      <c r="A14" s="34" t="s">
        <v>12</v>
      </c>
      <c r="B14" s="19" t="n">
        <v>5</v>
      </c>
      <c r="C14" s="18" t="n"/>
      <c r="D14" s="19" t="s">
        <v>97</v>
      </c>
      <c r="E14" s="19" t="n"/>
    </row>
    <row customHeight="true" ht="16.5" outlineLevel="0" r="15">
      <c r="A15" s="34" t="s">
        <v>13</v>
      </c>
      <c r="B15" s="19" t="n">
        <v>5</v>
      </c>
      <c r="C15" s="18" t="n"/>
      <c r="D15" s="19" t="s">
        <v>97</v>
      </c>
      <c r="E15" s="19" t="n"/>
    </row>
    <row customHeight="true" ht="16.5" outlineLevel="0" r="16">
      <c r="A16" s="34" t="s">
        <v>14</v>
      </c>
      <c r="B16" s="19" t="n">
        <v>5</v>
      </c>
      <c r="C16" s="22" t="n"/>
      <c r="D16" s="19" t="s">
        <v>97</v>
      </c>
      <c r="E16" s="19" t="n"/>
    </row>
    <row outlineLevel="0" r="17">
      <c r="B17" s="55" t="n">
        <f aca="false" ca="false" dt2D="false" dtr="false" t="normal">SUM(B5:B16)/12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B35"/>
  <sheetViews>
    <sheetView showZeros="true" workbookViewId="0"/>
  </sheetViews>
  <sheetFormatPr baseColWidth="8" customHeight="false" defaultColWidth="9.01963900951847" defaultRowHeight="12.75" zeroHeight="false"/>
  <cols>
    <col customWidth="true" max="1" min="1" outlineLevel="0" style="1" width="8.17404831758312"/>
    <col customWidth="true" max="2" min="2" outlineLevel="0" style="1" width="7.89218430249485"/>
    <col customWidth="true" max="3" min="3" outlineLevel="0" style="0" width="21.4216434934373"/>
    <col customWidth="true" max="4" min="4" outlineLevel="0" style="0" width="14.0931858677895"/>
    <col customWidth="true" max="6" min="5" outlineLevel="0" style="1" width="9.44243469381852"/>
    <col customWidth="true" max="17" min="7" outlineLevel="0" style="1" width="9.01963900951847"/>
    <col customWidth="true" max="18" min="18" outlineLevel="0" style="1" width="10.4289577316304"/>
    <col customWidth="true" max="19" min="19" outlineLevel="0" style="1" width="10.7108217467186"/>
    <col customWidth="true" max="28" min="20" outlineLevel="0" style="1" width="9.01963900951847"/>
  </cols>
  <sheetData>
    <row customHeight="true" ht="26.25" outlineLevel="0" r="1">
      <c r="A1" s="106" t="s">
        <v>41</v>
      </c>
      <c r="B1" s="107" t="s"/>
      <c r="C1" s="107" t="s"/>
      <c r="D1" s="107" t="s"/>
      <c r="E1" s="107" t="s"/>
      <c r="F1" s="107" t="s"/>
      <c r="G1" s="107" t="s"/>
      <c r="H1" s="107" t="s"/>
      <c r="I1" s="107" t="s"/>
      <c r="J1" s="107" t="s"/>
      <c r="K1" s="107" t="s"/>
      <c r="L1" s="107" t="s"/>
      <c r="M1" s="107" t="s"/>
      <c r="N1" s="108" t="s"/>
    </row>
    <row customFormat="true" customHeight="true" ht="70.5" outlineLevel="0" r="2" s="50">
      <c r="A2" s="51" t="s">
        <v>40</v>
      </c>
      <c r="B2" s="52" t="s">
        <v>64</v>
      </c>
      <c r="C2" s="99" t="s">
        <v>108</v>
      </c>
      <c r="D2" s="99" t="s">
        <v>109</v>
      </c>
      <c r="E2" s="9" t="s">
        <v>78</v>
      </c>
      <c r="F2" s="109" t="s"/>
      <c r="G2" s="9" t="s">
        <v>79</v>
      </c>
      <c r="H2" s="109" t="s"/>
      <c r="I2" s="9" t="s">
        <v>80</v>
      </c>
      <c r="J2" s="109" t="s"/>
      <c r="K2" s="9" t="s">
        <v>110</v>
      </c>
      <c r="L2" s="109" t="s"/>
      <c r="M2" s="9" t="s">
        <v>82</v>
      </c>
      <c r="N2" s="109" t="s"/>
      <c r="O2" s="9" t="s">
        <v>83</v>
      </c>
      <c r="P2" s="109" t="s"/>
      <c r="Q2" s="9" t="s">
        <v>84</v>
      </c>
      <c r="R2" s="109" t="s"/>
      <c r="S2" s="9" t="s">
        <v>85</v>
      </c>
      <c r="T2" s="109" t="s"/>
      <c r="U2" s="9" t="s">
        <v>86</v>
      </c>
      <c r="V2" s="109" t="s"/>
      <c r="W2" s="9" t="s">
        <v>87</v>
      </c>
      <c r="X2" s="109" t="s"/>
      <c r="Y2" s="9" t="s">
        <v>88</v>
      </c>
      <c r="Z2" s="109" t="s"/>
      <c r="AA2" s="9" t="s">
        <v>89</v>
      </c>
      <c r="AB2" s="109" t="s"/>
    </row>
    <row customHeight="true" ht="15" outlineLevel="0" r="3">
      <c r="A3" s="19" t="n">
        <v>1</v>
      </c>
      <c r="B3" s="19" t="n"/>
      <c r="C3" s="19" t="s">
        <v>111</v>
      </c>
      <c r="D3" s="110" t="n">
        <v>3</v>
      </c>
      <c r="E3" s="19" t="s">
        <v>112</v>
      </c>
      <c r="F3" s="34" t="s">
        <v>113</v>
      </c>
      <c r="G3" s="19" t="s">
        <v>112</v>
      </c>
      <c r="H3" s="34" t="s">
        <v>113</v>
      </c>
      <c r="I3" s="19" t="s">
        <v>112</v>
      </c>
      <c r="J3" s="34" t="s">
        <v>113</v>
      </c>
      <c r="K3" s="19" t="s">
        <v>112</v>
      </c>
      <c r="L3" s="34" t="s">
        <v>113</v>
      </c>
      <c r="M3" s="19" t="s">
        <v>112</v>
      </c>
      <c r="N3" s="34" t="s">
        <v>113</v>
      </c>
      <c r="O3" s="19" t="s">
        <v>112</v>
      </c>
      <c r="P3" s="34" t="s">
        <v>113</v>
      </c>
      <c r="Q3" s="19" t="s">
        <v>112</v>
      </c>
      <c r="R3" s="34" t="s">
        <v>113</v>
      </c>
      <c r="S3" s="19" t="s">
        <v>112</v>
      </c>
      <c r="T3" s="34" t="s">
        <v>113</v>
      </c>
      <c r="U3" s="19" t="s">
        <v>112</v>
      </c>
      <c r="V3" s="34" t="s">
        <v>113</v>
      </c>
      <c r="W3" s="19" t="s">
        <v>112</v>
      </c>
      <c r="X3" s="34" t="s">
        <v>113</v>
      </c>
      <c r="Y3" s="19" t="s">
        <v>112</v>
      </c>
      <c r="Z3" s="34" t="s">
        <v>113</v>
      </c>
      <c r="AA3" s="19" t="s">
        <v>112</v>
      </c>
      <c r="AB3" s="34" t="s">
        <v>113</v>
      </c>
    </row>
    <row customHeight="true" hidden="true" ht="63" outlineLevel="0" r="4">
      <c r="A4" s="19" t="s">
        <v>15</v>
      </c>
      <c r="B4" s="19" t="n"/>
      <c r="C4" s="18" t="s">
        <v>16</v>
      </c>
      <c r="D4" s="111" t="n"/>
      <c r="E4" s="19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</row>
    <row customHeight="true" ht="18" outlineLevel="0" r="5">
      <c r="A5" s="19" t="s">
        <v>3</v>
      </c>
      <c r="B5" s="19" t="n">
        <v>0</v>
      </c>
      <c r="C5" s="82" t="n">
        <f aca="false" ca="false" dt2D="false" dtr="false" t="normal">D5/12</f>
        <v>7.33333333333333</v>
      </c>
      <c r="D5" s="110" t="n">
        <v>88</v>
      </c>
      <c r="E5" s="112" t="n">
        <v>0</v>
      </c>
      <c r="F5" s="112" t="n">
        <v>5.3</v>
      </c>
      <c r="G5" s="112" t="n">
        <f aca="false" ca="false" dt2D="false" dtr="false" t="normal">F5</f>
        <v>5.3</v>
      </c>
      <c r="H5" s="112" t="n">
        <v>5.3</v>
      </c>
      <c r="I5" s="112" t="n">
        <f aca="false" ca="false" dt2D="false" dtr="false" t="normal">H5</f>
        <v>5.3</v>
      </c>
      <c r="J5" s="112" t="n">
        <f aca="false" ca="false" dt2D="false" dtr="false" t="normal">I5</f>
        <v>5.3</v>
      </c>
      <c r="K5" s="112" t="n">
        <f aca="false" ca="false" dt2D="false" dtr="false" t="normal">J5</f>
        <v>5.3</v>
      </c>
      <c r="L5" s="112" t="n">
        <f aca="false" ca="false" dt2D="false" dtr="false" t="normal">K5</f>
        <v>5.3</v>
      </c>
      <c r="M5" s="112" t="n">
        <f aca="false" ca="false" dt2D="false" dtr="false" t="normal">L5</f>
        <v>5.3</v>
      </c>
      <c r="N5" s="112" t="n">
        <v>4.9</v>
      </c>
      <c r="O5" s="112" t="n">
        <f aca="false" ca="false" dt2D="false" dtr="false" t="normal">N5</f>
        <v>4.9</v>
      </c>
      <c r="P5" s="112" t="n">
        <v>5</v>
      </c>
      <c r="Q5" s="112" t="n">
        <v>5</v>
      </c>
      <c r="R5" s="112" t="n">
        <f aca="false" ca="false" dt2D="false" dtr="false" t="normal">Q5</f>
        <v>5</v>
      </c>
      <c r="S5" s="112" t="n">
        <v>5</v>
      </c>
      <c r="T5" s="112" t="n">
        <v>5.3</v>
      </c>
      <c r="U5" s="112" t="n">
        <f aca="false" ca="false" dt2D="false" dtr="false" t="normal">T5</f>
        <v>5.3</v>
      </c>
      <c r="V5" s="112" t="n">
        <v>13.8</v>
      </c>
      <c r="W5" s="112" t="n">
        <f aca="false" ca="false" dt2D="false" dtr="false" t="normal">V5</f>
        <v>13.8</v>
      </c>
      <c r="X5" s="112" t="n">
        <v>5.4</v>
      </c>
      <c r="Y5" s="112" t="n">
        <f aca="false" ca="false" dt2D="false" dtr="false" t="normal">X5</f>
        <v>5.4</v>
      </c>
      <c r="Z5" s="112" t="n">
        <v>10.9</v>
      </c>
      <c r="AA5" s="112" t="n">
        <f aca="false" ca="false" dt2D="false" dtr="false" t="normal">Z5</f>
        <v>10.9</v>
      </c>
      <c r="AB5" s="34" t="n">
        <v>0</v>
      </c>
    </row>
    <row customHeight="true" ht="17.25" outlineLevel="0" r="6">
      <c r="A6" s="34" t="s">
        <v>4</v>
      </c>
      <c r="B6" s="34" t="n">
        <v>5</v>
      </c>
      <c r="C6" s="82" t="n">
        <f aca="false" ca="false" dt2D="false" dtr="false" t="normal">D6/12</f>
        <v>12412.5083333333</v>
      </c>
      <c r="D6" s="113" t="n">
        <v>148950.1</v>
      </c>
      <c r="E6" s="112" t="n">
        <v>840.6</v>
      </c>
      <c r="F6" s="112" t="n">
        <v>4236.3</v>
      </c>
      <c r="G6" s="112" t="n">
        <f aca="false" ca="false" dt2D="false" dtr="false" t="normal">F6</f>
        <v>4236.3</v>
      </c>
      <c r="H6" s="112" t="n">
        <v>7507</v>
      </c>
      <c r="I6" s="112" t="n">
        <f aca="false" ca="false" dt2D="false" dtr="false" t="normal">H6</f>
        <v>7507</v>
      </c>
      <c r="J6" s="112" t="n">
        <v>7841.4</v>
      </c>
      <c r="K6" s="112" t="n">
        <f aca="false" ca="false" dt2D="false" dtr="false" t="normal">J6</f>
        <v>7841.4</v>
      </c>
      <c r="L6" s="112" t="n">
        <v>6489.7</v>
      </c>
      <c r="M6" s="112" t="n">
        <f aca="false" ca="false" dt2D="false" dtr="false" t="normal">L6</f>
        <v>6489.7</v>
      </c>
      <c r="N6" s="112" t="n">
        <v>7227.9</v>
      </c>
      <c r="O6" s="112" t="n">
        <f aca="false" ca="false" dt2D="false" dtr="false" t="normal">N6</f>
        <v>7227.9</v>
      </c>
      <c r="P6" s="112" t="n">
        <v>9973.1</v>
      </c>
      <c r="Q6" s="112" t="n">
        <f aca="false" ca="false" dt2D="false" dtr="false" t="normal">P6</f>
        <v>9973.1</v>
      </c>
      <c r="R6" s="112" t="n">
        <v>7793.2</v>
      </c>
      <c r="S6" s="112" t="n">
        <f aca="false" ca="false" dt2D="false" dtr="false" t="normal">R6</f>
        <v>7793.2</v>
      </c>
      <c r="T6" s="112" t="n">
        <v>12247.2</v>
      </c>
      <c r="U6" s="112" t="n">
        <f aca="false" ca="false" dt2D="false" dtr="false" t="normal">T6</f>
        <v>12247.2</v>
      </c>
      <c r="V6" s="112" t="n">
        <v>17942.6</v>
      </c>
      <c r="W6" s="112" t="n">
        <f aca="false" ca="false" dt2D="false" dtr="false" t="normal">V6</f>
        <v>17942.6</v>
      </c>
      <c r="X6" s="112" t="n">
        <v>17728.8</v>
      </c>
      <c r="Y6" s="112" t="n">
        <f aca="false" ca="false" dt2D="false" dtr="false" t="normal">X6</f>
        <v>17728.8</v>
      </c>
      <c r="Z6" s="112" t="n">
        <v>8647.3</v>
      </c>
      <c r="AA6" s="112" t="n">
        <f aca="false" ca="false" dt2D="false" dtr="false" t="normal">Z6</f>
        <v>8647.3</v>
      </c>
      <c r="AB6" s="112" t="n">
        <v>9423.2</v>
      </c>
    </row>
    <row customHeight="true" ht="17.25" outlineLevel="0" r="7">
      <c r="A7" s="34" t="s">
        <v>5</v>
      </c>
      <c r="B7" s="34" t="n">
        <v>5</v>
      </c>
      <c r="C7" s="82" t="n">
        <f aca="false" ca="false" dt2D="false" dtr="false" t="normal">D7/12</f>
        <v>373.616666666667</v>
      </c>
      <c r="D7" s="113" t="n">
        <v>4483.4</v>
      </c>
      <c r="E7" s="112" t="n">
        <v>8</v>
      </c>
      <c r="F7" s="112" t="n">
        <v>309.8</v>
      </c>
      <c r="G7" s="112" t="n">
        <f aca="false" ca="false" dt2D="false" dtr="false" t="normal">F7</f>
        <v>309.8</v>
      </c>
      <c r="H7" s="112" t="n">
        <v>296.9</v>
      </c>
      <c r="I7" s="112" t="n">
        <f aca="false" ca="false" dt2D="false" dtr="false" t="normal">H7</f>
        <v>296.9</v>
      </c>
      <c r="J7" s="112" t="n">
        <v>391.6</v>
      </c>
      <c r="K7" s="112" t="n">
        <f aca="false" ca="false" dt2D="false" dtr="false" t="normal">J7</f>
        <v>391.6</v>
      </c>
      <c r="L7" s="112" t="n">
        <v>22.4</v>
      </c>
      <c r="M7" s="112" t="n">
        <f aca="false" ca="false" dt2D="false" dtr="false" t="normal">L7</f>
        <v>22.4</v>
      </c>
      <c r="N7" s="112" t="n">
        <v>313.4</v>
      </c>
      <c r="O7" s="112" t="n">
        <f aca="false" ca="false" dt2D="false" dtr="false" t="normal">N7</f>
        <v>313.4</v>
      </c>
      <c r="P7" s="112" t="n">
        <v>400.3</v>
      </c>
      <c r="Q7" s="112" t="n">
        <f aca="false" ca="false" dt2D="false" dtr="false" t="normal">P7</f>
        <v>400.3</v>
      </c>
      <c r="R7" s="112" t="n">
        <v>326.4</v>
      </c>
      <c r="S7" s="112" t="n">
        <f aca="false" ca="false" dt2D="false" dtr="false" t="normal">R7</f>
        <v>326.4</v>
      </c>
      <c r="T7" s="112" t="n">
        <v>314.9</v>
      </c>
      <c r="U7" s="112" t="n">
        <f aca="false" ca="false" dt2D="false" dtr="false" t="normal">T7</f>
        <v>314.9</v>
      </c>
      <c r="V7" s="112" t="n">
        <v>351.5</v>
      </c>
      <c r="W7" s="112" t="n">
        <f aca="false" ca="false" dt2D="false" dtr="false" t="normal">V7</f>
        <v>351.5</v>
      </c>
      <c r="X7" s="112" t="n">
        <v>343.6</v>
      </c>
      <c r="Y7" s="112" t="n">
        <f aca="false" ca="false" dt2D="false" dtr="false" t="normal">X7</f>
        <v>343.6</v>
      </c>
      <c r="Z7" s="112" t="n">
        <v>287.2</v>
      </c>
      <c r="AA7" s="112" t="n">
        <f aca="false" ca="false" dt2D="false" dtr="false" t="normal">Z7</f>
        <v>287.2</v>
      </c>
      <c r="AB7" s="112" t="n">
        <v>17.5</v>
      </c>
    </row>
    <row customHeight="true" ht="17.25" outlineLevel="0" r="8">
      <c r="A8" s="34" t="s">
        <v>6</v>
      </c>
      <c r="B8" s="34" t="n">
        <v>5</v>
      </c>
      <c r="C8" s="82" t="n">
        <f aca="false" ca="false" dt2D="false" dtr="false" t="normal">D8/12</f>
        <v>2027.36666666667</v>
      </c>
      <c r="D8" s="113" t="n">
        <v>24328.4</v>
      </c>
      <c r="E8" s="112" t="n">
        <v>960.4</v>
      </c>
      <c r="F8" s="112" t="n">
        <v>1612</v>
      </c>
      <c r="G8" s="112" t="n">
        <f aca="false" ca="false" dt2D="false" dtr="false" t="normal">F8</f>
        <v>1612</v>
      </c>
      <c r="H8" s="112" t="n">
        <v>1293.7</v>
      </c>
      <c r="I8" s="112" t="n">
        <f aca="false" ca="false" dt2D="false" dtr="false" t="normal">H8</f>
        <v>1293.7</v>
      </c>
      <c r="J8" s="112" t="n">
        <v>1562.7</v>
      </c>
      <c r="K8" s="112" t="n">
        <f aca="false" ca="false" dt2D="false" dtr="false" t="normal">J8</f>
        <v>1562.7</v>
      </c>
      <c r="L8" s="112" t="n">
        <v>1318.6</v>
      </c>
      <c r="M8" s="112" t="n">
        <f aca="false" ca="false" dt2D="false" dtr="false" t="normal">L8</f>
        <v>1318.6</v>
      </c>
      <c r="N8" s="112" t="n">
        <v>1283</v>
      </c>
      <c r="O8" s="112" t="n">
        <f aca="false" ca="false" dt2D="false" dtr="false" t="normal">N8</f>
        <v>1283</v>
      </c>
      <c r="P8" s="112" t="n">
        <v>1493.4</v>
      </c>
      <c r="Q8" s="112" t="n">
        <f aca="false" ca="false" dt2D="false" dtr="false" t="normal">P8</f>
        <v>1493.4</v>
      </c>
      <c r="R8" s="112" t="n">
        <v>1329.9</v>
      </c>
      <c r="S8" s="112" t="n">
        <f aca="false" ca="false" dt2D="false" dtr="false" t="normal">R8</f>
        <v>1329.9</v>
      </c>
      <c r="T8" s="112" t="n">
        <v>1365.9</v>
      </c>
      <c r="U8" s="112" t="n">
        <f aca="false" ca="false" dt2D="false" dtr="false" t="normal">T8</f>
        <v>1365.9</v>
      </c>
      <c r="V8" s="112" t="n">
        <v>1436.8</v>
      </c>
      <c r="W8" s="112" t="n">
        <f aca="false" ca="false" dt2D="false" dtr="false" t="normal">V8</f>
        <v>1436.8</v>
      </c>
      <c r="X8" s="112" t="n">
        <v>1380.2</v>
      </c>
      <c r="Y8" s="112" t="n">
        <f aca="false" ca="false" dt2D="false" dtr="false" t="normal">X8</f>
        <v>1380.2</v>
      </c>
      <c r="Z8" s="112" t="n">
        <v>1104.1</v>
      </c>
      <c r="AA8" s="112" t="n">
        <f aca="false" ca="false" dt2D="false" dtr="false" t="normal">Z8</f>
        <v>1104.1</v>
      </c>
      <c r="AB8" s="112" t="n">
        <v>8.8</v>
      </c>
    </row>
    <row customHeight="true" ht="17.25" outlineLevel="0" r="9">
      <c r="A9" s="34" t="s">
        <v>7</v>
      </c>
      <c r="B9" s="34" t="n">
        <v>5</v>
      </c>
      <c r="C9" s="82" t="n">
        <f aca="false" ca="false" dt2D="false" dtr="false" t="normal">D9/12</f>
        <v>262.858333333333</v>
      </c>
      <c r="D9" s="113" t="n">
        <v>3154.3</v>
      </c>
      <c r="E9" s="112" t="n">
        <v>0.5</v>
      </c>
      <c r="F9" s="112" t="n">
        <v>182.9</v>
      </c>
      <c r="G9" s="112" t="n">
        <f aca="false" ca="false" dt2D="false" dtr="false" t="normal">F9</f>
        <v>182.9</v>
      </c>
      <c r="H9" s="112" t="n">
        <v>202.8</v>
      </c>
      <c r="I9" s="112" t="n">
        <f aca="false" ca="false" dt2D="false" dtr="false" t="normal">H9</f>
        <v>202.8</v>
      </c>
      <c r="J9" s="112" t="n">
        <v>289.1</v>
      </c>
      <c r="K9" s="112" t="n">
        <f aca="false" ca="false" dt2D="false" dtr="false" t="normal">J9</f>
        <v>289.1</v>
      </c>
      <c r="L9" s="112" t="n">
        <v>193</v>
      </c>
      <c r="M9" s="112" t="n">
        <f aca="false" ca="false" dt2D="false" dtr="false" t="normal">L9</f>
        <v>193</v>
      </c>
      <c r="N9" s="112" t="n">
        <v>205.3</v>
      </c>
      <c r="O9" s="112" t="n">
        <f aca="false" ca="false" dt2D="false" dtr="false" t="normal">N9</f>
        <v>205.3</v>
      </c>
      <c r="P9" s="112" t="n">
        <v>0</v>
      </c>
      <c r="Q9" s="112" t="n">
        <f aca="false" ca="false" dt2D="false" dtr="false" t="normal">P9</f>
        <v>0</v>
      </c>
      <c r="R9" s="112" t="n">
        <v>185</v>
      </c>
      <c r="S9" s="112" t="n">
        <f aca="false" ca="false" dt2D="false" dtr="false" t="normal">R9</f>
        <v>185</v>
      </c>
      <c r="T9" s="112" t="n">
        <v>122.2</v>
      </c>
      <c r="U9" s="112" t="n">
        <f aca="false" ca="false" dt2D="false" dtr="false" t="normal">T9</f>
        <v>122.2</v>
      </c>
      <c r="V9" s="112" t="n">
        <v>238.5</v>
      </c>
      <c r="W9" s="112" t="n">
        <f aca="false" ca="false" dt2D="false" dtr="false" t="normal">V9</f>
        <v>238.5</v>
      </c>
      <c r="X9" s="112" t="n">
        <v>205.5</v>
      </c>
      <c r="Y9" s="112" t="n">
        <f aca="false" ca="false" dt2D="false" dtr="false" t="normal">X9</f>
        <v>205.5</v>
      </c>
      <c r="Z9" s="112" t="n">
        <v>166</v>
      </c>
      <c r="AA9" s="112" t="n">
        <f aca="false" ca="false" dt2D="false" dtr="false" t="normal">Z9</f>
        <v>166</v>
      </c>
      <c r="AB9" s="112" t="n">
        <v>0.4</v>
      </c>
    </row>
    <row customHeight="true" ht="17.25" outlineLevel="0" r="10">
      <c r="A10" s="34" t="s">
        <v>8</v>
      </c>
      <c r="B10" s="34" t="n">
        <v>5</v>
      </c>
      <c r="C10" s="82" t="n">
        <f aca="false" ca="false" dt2D="false" dtr="false" t="normal">D10/12</f>
        <v>302.258333333333</v>
      </c>
      <c r="D10" s="113" t="n">
        <v>3627.1</v>
      </c>
      <c r="E10" s="112" t="n">
        <v>1.7</v>
      </c>
      <c r="F10" s="112" t="n">
        <v>0.2</v>
      </c>
      <c r="G10" s="112" t="n">
        <f aca="false" ca="false" dt2D="false" dtr="false" t="normal">F10</f>
        <v>0.2</v>
      </c>
      <c r="H10" s="112" t="n">
        <v>0.2</v>
      </c>
      <c r="I10" s="112" t="n">
        <f aca="false" ca="false" dt2D="false" dtr="false" t="normal">H10</f>
        <v>0.2</v>
      </c>
      <c r="J10" s="112" t="n">
        <v>0.2</v>
      </c>
      <c r="K10" s="112" t="n">
        <f aca="false" ca="false" dt2D="false" dtr="false" t="normal">J10</f>
        <v>0.2</v>
      </c>
      <c r="L10" s="112" t="n">
        <v>0.2</v>
      </c>
      <c r="M10" s="112" t="n">
        <f aca="false" ca="false" dt2D="false" dtr="false" t="normal">L10</f>
        <v>0.2</v>
      </c>
      <c r="N10" s="112" t="n">
        <v>0.2</v>
      </c>
      <c r="O10" s="112" t="n">
        <f aca="false" ca="false" dt2D="false" dtr="false" t="normal">N10</f>
        <v>0.2</v>
      </c>
      <c r="P10" s="112" t="n">
        <v>0.2</v>
      </c>
      <c r="Q10" s="112" t="n">
        <f aca="false" ca="false" dt2D="false" dtr="false" t="normal">P10</f>
        <v>0.2</v>
      </c>
      <c r="R10" s="112" t="n">
        <v>0</v>
      </c>
      <c r="S10" s="112" t="n">
        <f aca="false" ca="false" dt2D="false" dtr="false" t="normal">R10</f>
        <v>0</v>
      </c>
      <c r="T10" s="112" t="n">
        <v>0.1</v>
      </c>
      <c r="U10" s="112" t="n">
        <f aca="false" ca="false" dt2D="false" dtr="false" t="normal">T10</f>
        <v>0.1</v>
      </c>
      <c r="V10" s="112" t="n">
        <v>0.1</v>
      </c>
      <c r="W10" s="112" t="n">
        <f aca="false" ca="false" dt2D="false" dtr="false" t="normal">V10</f>
        <v>0.1</v>
      </c>
      <c r="X10" s="112" t="n">
        <v>0.1</v>
      </c>
      <c r="Y10" s="112" t="n">
        <f aca="false" ca="false" dt2D="false" dtr="false" t="normal">X10</f>
        <v>0.1</v>
      </c>
      <c r="Z10" s="112" t="n">
        <v>92.9</v>
      </c>
      <c r="AA10" s="112" t="n">
        <f aca="false" ca="false" dt2D="false" dtr="false" t="normal">Z10</f>
        <v>92.9</v>
      </c>
      <c r="AB10" s="112" t="n">
        <v>3</v>
      </c>
    </row>
    <row customHeight="true" ht="17.25" outlineLevel="0" r="11">
      <c r="A11" s="34" t="s">
        <v>67</v>
      </c>
      <c r="B11" s="34" t="n">
        <v>5</v>
      </c>
      <c r="C11" s="82" t="n">
        <f aca="false" ca="false" dt2D="false" dtr="false" t="normal">D11/12</f>
        <v>12315.8166666667</v>
      </c>
      <c r="D11" s="113" t="n">
        <v>147789.8</v>
      </c>
      <c r="E11" s="112" t="n">
        <v>15.6</v>
      </c>
      <c r="F11" s="112" t="n">
        <v>9867.4</v>
      </c>
      <c r="G11" s="112" t="n">
        <f aca="false" ca="false" dt2D="false" dtr="false" t="normal">F11</f>
        <v>9867.4</v>
      </c>
      <c r="H11" s="112" t="n">
        <v>9467.7</v>
      </c>
      <c r="I11" s="112" t="n">
        <f aca="false" ca="false" dt2D="false" dtr="false" t="normal">H11</f>
        <v>9467.7</v>
      </c>
      <c r="J11" s="112" t="n">
        <v>14528.8</v>
      </c>
      <c r="K11" s="112" t="n">
        <f aca="false" ca="false" dt2D="false" dtr="false" t="normal">J11</f>
        <v>14528.8</v>
      </c>
      <c r="L11" s="112" t="n">
        <v>12520</v>
      </c>
      <c r="M11" s="112" t="n">
        <f aca="false" ca="false" dt2D="false" dtr="false" t="normal">L11</f>
        <v>12520</v>
      </c>
      <c r="N11" s="112" t="n">
        <v>12109.6</v>
      </c>
      <c r="O11" s="112" t="n">
        <f aca="false" ca="false" dt2D="false" dtr="false" t="normal">N11</f>
        <v>12109.6</v>
      </c>
      <c r="P11" s="112" t="n">
        <v>9411.3</v>
      </c>
      <c r="Q11" s="112" t="n">
        <f aca="false" ca="false" dt2D="false" dtr="false" t="normal">P11</f>
        <v>9411.3</v>
      </c>
      <c r="R11" s="112" t="n">
        <v>4550.3</v>
      </c>
      <c r="S11" s="112" t="n">
        <f aca="false" ca="false" dt2D="false" dtr="false" t="normal">R11</f>
        <v>4550.3</v>
      </c>
      <c r="T11" s="112" t="n">
        <v>7674.5</v>
      </c>
      <c r="U11" s="112" t="n">
        <f aca="false" ca="false" dt2D="false" dtr="false" t="normal">T11</f>
        <v>7674.5</v>
      </c>
      <c r="V11" s="112" t="n">
        <v>9572.5</v>
      </c>
      <c r="W11" s="112" t="n">
        <f aca="false" ca="false" dt2D="false" dtr="false" t="normal">V11</f>
        <v>9572.5</v>
      </c>
      <c r="X11" s="112" t="n">
        <v>9311.3</v>
      </c>
      <c r="Y11" s="112" t="n">
        <f aca="false" ca="false" dt2D="false" dtr="false" t="normal">X11</f>
        <v>9311.3</v>
      </c>
      <c r="Z11" s="112" t="n">
        <v>10013</v>
      </c>
      <c r="AA11" s="112" t="n">
        <f aca="false" ca="false" dt2D="false" dtr="false" t="normal">Z11</f>
        <v>10013</v>
      </c>
      <c r="AB11" s="112" t="n">
        <v>18.1</v>
      </c>
    </row>
    <row customHeight="true" ht="17.25" outlineLevel="0" r="12">
      <c r="A12" s="34" t="s">
        <v>10</v>
      </c>
      <c r="B12" s="34" t="n">
        <v>0</v>
      </c>
      <c r="C12" s="82" t="n">
        <f aca="false" ca="false" dt2D="false" dtr="false" t="normal">D12/12</f>
        <v>42233.9833333333</v>
      </c>
      <c r="D12" s="113" t="n">
        <v>506807.8</v>
      </c>
      <c r="E12" s="112" t="n">
        <v>7063.1</v>
      </c>
      <c r="F12" s="112" t="n">
        <v>65002</v>
      </c>
      <c r="G12" s="112" t="n">
        <f aca="false" ca="false" dt2D="false" dtr="false" t="normal">F12</f>
        <v>65002</v>
      </c>
      <c r="H12" s="112" t="n">
        <v>67646.9</v>
      </c>
      <c r="I12" s="112" t="n">
        <f aca="false" ca="false" dt2D="false" dtr="false" t="normal">H12</f>
        <v>67646.9</v>
      </c>
      <c r="J12" s="112" t="n">
        <v>57259.1</v>
      </c>
      <c r="K12" s="112" t="n">
        <f aca="false" ca="false" dt2D="false" dtr="false" t="normal">J12</f>
        <v>57259.1</v>
      </c>
      <c r="L12" s="112" t="n">
        <v>35286.9</v>
      </c>
      <c r="M12" s="112" t="n">
        <f aca="false" ca="false" dt2D="false" dtr="false" t="normal">L12</f>
        <v>35286.9</v>
      </c>
      <c r="N12" s="112" t="n">
        <v>79063.3</v>
      </c>
      <c r="O12" s="112" t="n">
        <f aca="false" ca="false" dt2D="false" dtr="false" t="normal">N12</f>
        <v>79063.3</v>
      </c>
      <c r="P12" s="112" t="n">
        <v>70033.9</v>
      </c>
      <c r="Q12" s="112" t="n">
        <f aca="false" ca="false" dt2D="false" dtr="false" t="normal">P12</f>
        <v>70033.9</v>
      </c>
      <c r="R12" s="112" t="n">
        <v>51294.2</v>
      </c>
      <c r="S12" s="112" t="n">
        <f aca="false" ca="false" dt2D="false" dtr="false" t="normal">R12</f>
        <v>51294.2</v>
      </c>
      <c r="T12" s="112" t="n">
        <v>58544.3</v>
      </c>
      <c r="U12" s="112" t="n">
        <f aca="false" ca="false" dt2D="false" dtr="false" t="normal">T12</f>
        <v>58544.3</v>
      </c>
      <c r="V12" s="112" t="n">
        <v>75600.9</v>
      </c>
      <c r="W12" s="112" t="n">
        <f aca="false" ca="false" dt2D="false" dtr="false" t="normal">V12</f>
        <v>75600.9</v>
      </c>
      <c r="X12" s="112" t="n">
        <v>88860.7</v>
      </c>
      <c r="Y12" s="112" t="n">
        <f aca="false" ca="false" dt2D="false" dtr="false" t="normal">X12</f>
        <v>88860.7</v>
      </c>
      <c r="Z12" s="112" t="n">
        <v>97946.9</v>
      </c>
      <c r="AA12" s="112" t="n">
        <f aca="false" ca="false" dt2D="false" dtr="false" t="normal">Z12</f>
        <v>97946.9</v>
      </c>
      <c r="AB12" s="112" t="n">
        <v>14885.9</v>
      </c>
    </row>
    <row customFormat="true" customHeight="true" ht="17.25" outlineLevel="0" r="13" s="114">
      <c r="A13" s="101" t="s">
        <v>11</v>
      </c>
      <c r="B13" s="101" t="n">
        <v>0</v>
      </c>
      <c r="C13" s="82" t="n">
        <f aca="false" ca="false" dt2D="false" dtr="false" t="normal">D13/12</f>
        <v>14249.3583333333</v>
      </c>
      <c r="D13" s="113" t="n">
        <v>170992.3</v>
      </c>
      <c r="E13" s="112" t="n">
        <v>0</v>
      </c>
      <c r="F13" s="112" t="n">
        <v>2119</v>
      </c>
      <c r="G13" s="112" t="n">
        <f aca="false" ca="false" dt2D="false" dtr="false" t="normal">F13</f>
        <v>2119</v>
      </c>
      <c r="H13" s="112" t="n">
        <v>3264</v>
      </c>
      <c r="I13" s="112" t="n">
        <f aca="false" ca="false" dt2D="false" dtr="false" t="normal">H13</f>
        <v>3264</v>
      </c>
      <c r="J13" s="112" t="n">
        <v>11305.7</v>
      </c>
      <c r="K13" s="112" t="n">
        <f aca="false" ca="false" dt2D="false" dtr="false" t="normal">J13</f>
        <v>11305.7</v>
      </c>
      <c r="L13" s="112" t="n">
        <v>14214.7</v>
      </c>
      <c r="M13" s="112" t="n">
        <f aca="false" ca="false" dt2D="false" dtr="false" t="normal">L13</f>
        <v>14214.7</v>
      </c>
      <c r="N13" s="112" t="n">
        <v>18529</v>
      </c>
      <c r="O13" s="112" t="n">
        <f aca="false" ca="false" dt2D="false" dtr="false" t="normal">N13</f>
        <v>18529</v>
      </c>
      <c r="P13" s="112" t="n">
        <v>15627.1</v>
      </c>
      <c r="Q13" s="112" t="n">
        <f aca="false" ca="false" dt2D="false" dtr="false" t="normal">P13</f>
        <v>15627.1</v>
      </c>
      <c r="R13" s="112" t="n">
        <v>18949.4</v>
      </c>
      <c r="S13" s="112" t="n">
        <f aca="false" ca="false" dt2D="false" dtr="false" t="normal">R13</f>
        <v>18949.4</v>
      </c>
      <c r="T13" s="112" t="n">
        <v>38932.9</v>
      </c>
      <c r="U13" s="112" t="n">
        <f aca="false" ca="false" dt2D="false" dtr="false" t="normal">T13</f>
        <v>38932.9</v>
      </c>
      <c r="V13" s="112" t="n">
        <v>55457.3</v>
      </c>
      <c r="W13" s="112" t="n">
        <f aca="false" ca="false" dt2D="false" dtr="false" t="normal">V13</f>
        <v>55457.3</v>
      </c>
      <c r="X13" s="112" t="n">
        <v>35877.9</v>
      </c>
      <c r="Y13" s="112" t="n">
        <f aca="false" ca="false" dt2D="false" dtr="false" t="normal">X13</f>
        <v>35877.9</v>
      </c>
      <c r="Z13" s="112" t="n">
        <v>32610.5</v>
      </c>
      <c r="AA13" s="112" t="n">
        <f aca="false" ca="false" dt2D="false" dtr="false" t="normal">Z13</f>
        <v>32610.5</v>
      </c>
      <c r="AB13" s="112" t="n">
        <v>223.6</v>
      </c>
    </row>
    <row customFormat="true" customHeight="true" ht="17.25" outlineLevel="0" r="14" s="115">
      <c r="A14" s="116" t="s">
        <v>12</v>
      </c>
      <c r="B14" s="116" t="s">
        <v>21</v>
      </c>
      <c r="C14" s="117" t="n">
        <f aca="false" ca="false" dt2D="false" dtr="false" t="normal">D14/12</f>
        <v>604.383333333333</v>
      </c>
      <c r="D14" s="116" t="n">
        <v>7252.6</v>
      </c>
      <c r="E14" s="116" t="n">
        <v>54.7</v>
      </c>
      <c r="F14" s="116" t="n">
        <v>9701</v>
      </c>
      <c r="G14" s="116" t="n">
        <f aca="false" ca="false" dt2D="false" dtr="false" t="normal">F14</f>
        <v>9701</v>
      </c>
      <c r="H14" s="116" t="n">
        <v>9327.8</v>
      </c>
      <c r="I14" s="116" t="n">
        <f aca="false" ca="false" dt2D="false" dtr="false" t="normal">H14</f>
        <v>9327.8</v>
      </c>
      <c r="J14" s="116" t="n">
        <v>17680.1</v>
      </c>
      <c r="K14" s="116" t="n">
        <f aca="false" ca="false" dt2D="false" dtr="false" t="normal">J14</f>
        <v>17680.1</v>
      </c>
      <c r="L14" s="116" t="n">
        <v>3676.5</v>
      </c>
      <c r="M14" s="116" t="n">
        <f aca="false" ca="false" dt2D="false" dtr="false" t="normal">L14</f>
        <v>3676.5</v>
      </c>
      <c r="N14" s="116" t="n">
        <v>9704.4</v>
      </c>
      <c r="O14" s="116" t="n">
        <f aca="false" ca="false" dt2D="false" dtr="false" t="normal">N14</f>
        <v>9704.4</v>
      </c>
      <c r="P14" s="116" t="n">
        <v>9953.7</v>
      </c>
      <c r="Q14" s="116" t="n">
        <f aca="false" ca="false" dt2D="false" dtr="false" t="normal">P14</f>
        <v>9953.7</v>
      </c>
      <c r="R14" s="116" t="n">
        <v>9719.8</v>
      </c>
      <c r="S14" s="116" t="n">
        <f aca="false" ca="false" dt2D="false" dtr="false" t="normal">R14</f>
        <v>9719.8</v>
      </c>
      <c r="T14" s="116" t="n">
        <v>10347.5</v>
      </c>
      <c r="U14" s="116" t="n">
        <f aca="false" ca="false" dt2D="false" dtr="false" t="normal">T14</f>
        <v>10347.5</v>
      </c>
      <c r="V14" s="116" t="n">
        <v>11368.5</v>
      </c>
      <c r="W14" s="116" t="n">
        <f aca="false" ca="false" dt2D="false" dtr="false" t="normal">V14</f>
        <v>11368.5</v>
      </c>
      <c r="X14" s="116" t="n">
        <v>10629.8</v>
      </c>
      <c r="Y14" s="116" t="n">
        <f aca="false" ca="false" dt2D="false" dtr="false" t="normal">X14</f>
        <v>10629.8</v>
      </c>
      <c r="Z14" s="116" t="n">
        <v>7365.9</v>
      </c>
      <c r="AA14" s="116" t="n">
        <f aca="false" ca="false" dt2D="false" dtr="false" t="normal">Z14</f>
        <v>7365.9</v>
      </c>
      <c r="AB14" s="116" t="n">
        <v>54.7</v>
      </c>
    </row>
    <row customHeight="true" ht="17.25" outlineLevel="0" r="15">
      <c r="A15" s="34" t="s">
        <v>13</v>
      </c>
      <c r="B15" s="34" t="n">
        <v>5</v>
      </c>
      <c r="C15" s="82" t="n">
        <f aca="false" ca="false" dt2D="false" dtr="false" t="normal">D15/12</f>
        <v>2011.85833333333</v>
      </c>
      <c r="D15" s="118" t="n">
        <v>24142.3</v>
      </c>
      <c r="E15" s="112" t="n">
        <v>75.3</v>
      </c>
      <c r="F15" s="112" t="n">
        <v>822.4</v>
      </c>
      <c r="G15" s="112" t="n">
        <f aca="false" ca="false" dt2D="false" dtr="false" t="normal">F15</f>
        <v>822.4</v>
      </c>
      <c r="H15" s="112" t="n">
        <v>984.6</v>
      </c>
      <c r="I15" s="112" t="n">
        <f aca="false" ca="false" dt2D="false" dtr="false" t="normal">H15</f>
        <v>984.6</v>
      </c>
      <c r="J15" s="112" t="n">
        <v>984.6</v>
      </c>
      <c r="K15" s="112" t="n">
        <f aca="false" ca="false" dt2D="false" dtr="false" t="normal">J15</f>
        <v>984.6</v>
      </c>
      <c r="L15" s="112" t="n">
        <v>302.6</v>
      </c>
      <c r="M15" s="112" t="n">
        <f aca="false" ca="false" dt2D="false" dtr="false" t="normal">L15</f>
        <v>302.6</v>
      </c>
      <c r="N15" s="112" t="n">
        <v>839.8</v>
      </c>
      <c r="O15" s="112" t="n">
        <f aca="false" ca="false" dt2D="false" dtr="false" t="normal">N15</f>
        <v>839.8</v>
      </c>
      <c r="P15" s="112" t="n">
        <v>793.6</v>
      </c>
      <c r="Q15" s="112" t="n">
        <f aca="false" ca="false" dt2D="false" dtr="false" t="normal">P15</f>
        <v>793.6</v>
      </c>
      <c r="R15" s="112" t="n">
        <v>376.8</v>
      </c>
      <c r="S15" s="112" t="n">
        <f aca="false" ca="false" dt2D="false" dtr="false" t="normal">R15</f>
        <v>376.8</v>
      </c>
      <c r="T15" s="112" t="n">
        <v>758.6</v>
      </c>
      <c r="U15" s="112" t="n">
        <f aca="false" ca="false" dt2D="false" dtr="false" t="normal">T15</f>
        <v>758.6</v>
      </c>
      <c r="V15" s="112" t="n">
        <v>767.1</v>
      </c>
      <c r="W15" s="112" t="n">
        <f aca="false" ca="false" dt2D="false" dtr="false" t="normal">V15</f>
        <v>767.1</v>
      </c>
      <c r="X15" s="112" t="n">
        <v>854.7</v>
      </c>
      <c r="Y15" s="112" t="n">
        <f aca="false" ca="false" dt2D="false" dtr="false" t="normal">X15</f>
        <v>854.7</v>
      </c>
      <c r="Z15" s="112" t="n">
        <v>825.9</v>
      </c>
      <c r="AA15" s="112" t="n">
        <f aca="false" ca="false" dt2D="false" dtr="false" t="normal">Z15</f>
        <v>825.9</v>
      </c>
      <c r="AB15" s="112" t="n">
        <v>99.9</v>
      </c>
    </row>
    <row customFormat="true" customHeight="true" ht="17.25" outlineLevel="0" r="16" s="115">
      <c r="A16" s="116" t="s">
        <v>14</v>
      </c>
      <c r="B16" s="116" t="s">
        <v>21</v>
      </c>
      <c r="C16" s="117" t="n">
        <f aca="false" ca="false" dt2D="false" dtr="false" t="normal">D16/12</f>
        <v>10.7166666666667</v>
      </c>
      <c r="D16" s="116" t="n">
        <v>128.6</v>
      </c>
      <c r="E16" s="116" t="n">
        <v>0</v>
      </c>
      <c r="F16" s="116" t="n">
        <v>149.4</v>
      </c>
      <c r="G16" s="116" t="n">
        <f aca="false" ca="false" dt2D="false" dtr="false" t="normal">F16</f>
        <v>149.4</v>
      </c>
      <c r="H16" s="116" t="n">
        <v>154.9</v>
      </c>
      <c r="I16" s="116" t="n">
        <f aca="false" ca="false" dt2D="false" dtr="false" t="normal">H16</f>
        <v>154.9</v>
      </c>
      <c r="J16" s="116" t="n">
        <v>131.6</v>
      </c>
      <c r="K16" s="116" t="n">
        <f aca="false" ca="false" dt2D="false" dtr="false" t="normal">J16</f>
        <v>131.6</v>
      </c>
      <c r="L16" s="116" t="n">
        <v>69.1</v>
      </c>
      <c r="M16" s="116" t="n">
        <f aca="false" ca="false" dt2D="false" dtr="false" t="normal">L16</f>
        <v>69.1</v>
      </c>
      <c r="N16" s="116" t="n">
        <v>161.3</v>
      </c>
      <c r="O16" s="116" t="n">
        <f aca="false" ca="false" dt2D="false" dtr="false" t="normal">N16</f>
        <v>161.3</v>
      </c>
      <c r="P16" s="116" t="n">
        <v>254.4</v>
      </c>
      <c r="Q16" s="112" t="n">
        <f aca="false" ca="false" dt2D="false" dtr="false" t="normal">P16</f>
        <v>254.4</v>
      </c>
      <c r="R16" s="116" t="n">
        <v>210.7</v>
      </c>
      <c r="S16" s="116" t="n">
        <f aca="false" ca="false" dt2D="false" dtr="false" t="normal">R16</f>
        <v>210.7</v>
      </c>
      <c r="T16" s="116" t="n">
        <v>133.2</v>
      </c>
      <c r="U16" s="116" t="n">
        <f aca="false" ca="false" dt2D="false" dtr="false" t="normal">T16</f>
        <v>133.2</v>
      </c>
      <c r="V16" s="116" t="n">
        <v>284.4</v>
      </c>
      <c r="W16" s="116" t="n">
        <f aca="false" ca="false" dt2D="false" dtr="false" t="normal">V16</f>
        <v>284.4</v>
      </c>
      <c r="X16" s="116" t="n">
        <v>124.7</v>
      </c>
      <c r="Y16" s="116" t="n">
        <f aca="false" ca="false" dt2D="false" dtr="false" t="normal">X16</f>
        <v>124.7</v>
      </c>
      <c r="Z16" s="116" t="n">
        <v>147.7</v>
      </c>
      <c r="AA16" s="116" t="n">
        <f aca="false" ca="false" dt2D="false" dtr="false" t="normal">Z16</f>
        <v>147.7</v>
      </c>
      <c r="AB16" s="116" t="n">
        <v>0</v>
      </c>
    </row>
    <row customFormat="true" customHeight="true" ht="37.5" outlineLevel="0" r="17" s="70">
      <c r="A17" s="119" t="n"/>
      <c r="B17" s="119" t="n"/>
      <c r="D17" s="120" t="n">
        <f aca="false" ca="false" dt2D="false" dtr="false" t="normal">SUM(D5:D16)</f>
        <v>1041744.7</v>
      </c>
      <c r="E17" s="121" t="n"/>
      <c r="F17" s="121" t="n"/>
      <c r="G17" s="121" t="n"/>
      <c r="H17" s="121" t="n"/>
      <c r="I17" s="121" t="n"/>
      <c r="J17" s="121" t="n"/>
      <c r="K17" s="121" t="n"/>
      <c r="L17" s="121" t="n"/>
      <c r="M17" s="121" t="n"/>
      <c r="N17" s="121" t="n"/>
      <c r="O17" s="121" t="n"/>
      <c r="P17" s="121" t="n"/>
      <c r="Q17" s="121" t="n"/>
      <c r="R17" s="121" t="n"/>
      <c r="S17" s="121" t="n"/>
      <c r="T17" s="121" t="n"/>
      <c r="U17" s="121" t="n"/>
      <c r="V17" s="121" t="n"/>
      <c r="W17" s="121" t="n"/>
      <c r="X17" s="121" t="n"/>
      <c r="Y17" s="121" t="n"/>
      <c r="Z17" s="121" t="n"/>
      <c r="AA17" s="121" t="n"/>
      <c r="AB17" s="121" t="n"/>
    </row>
    <row customFormat="true" ht="12.75" outlineLevel="0" r="18" s="70">
      <c r="A18" s="34" t="n"/>
      <c r="B18" s="34" t="n"/>
      <c r="C18" s="34" t="s">
        <v>78</v>
      </c>
      <c r="D18" s="34" t="s">
        <v>79</v>
      </c>
      <c r="E18" s="34" t="s">
        <v>80</v>
      </c>
      <c r="F18" s="34" t="s">
        <v>110</v>
      </c>
      <c r="G18" s="34" t="s">
        <v>82</v>
      </c>
      <c r="H18" s="34" t="s">
        <v>83</v>
      </c>
      <c r="I18" s="34" t="s">
        <v>84</v>
      </c>
      <c r="J18" s="34" t="s">
        <v>85</v>
      </c>
      <c r="K18" s="34" t="s">
        <v>86</v>
      </c>
      <c r="L18" s="34" t="s">
        <v>87</v>
      </c>
      <c r="M18" s="34" t="s">
        <v>88</v>
      </c>
      <c r="N18" s="34" t="s">
        <v>89</v>
      </c>
      <c r="O18" s="119" t="n"/>
      <c r="P18" s="119" t="n"/>
      <c r="Q18" s="119" t="n"/>
      <c r="R18" s="119" t="n"/>
      <c r="S18" s="119" t="n"/>
      <c r="T18" s="119" t="n"/>
      <c r="U18" s="119" t="n"/>
      <c r="V18" s="119" t="n"/>
      <c r="W18" s="119" t="n"/>
      <c r="X18" s="119" t="n"/>
      <c r="Y18" s="119" t="n"/>
      <c r="Z18" s="119" t="n"/>
      <c r="AA18" s="119" t="n"/>
      <c r="AB18" s="119" t="n"/>
    </row>
    <row customFormat="true" ht="15.75" outlineLevel="0" r="19" s="70">
      <c r="A19" s="19" t="s">
        <v>3</v>
      </c>
      <c r="B19" s="34" t="n"/>
      <c r="C19" s="34" t="n">
        <f aca="false" ca="false" dt2D="false" dtr="false" t="normal">F5-E5</f>
        <v>5.3</v>
      </c>
      <c r="D19" s="122" t="n">
        <f aca="false" ca="false" dt2D="false" dtr="false" t="normal">H5-G5</f>
        <v>0</v>
      </c>
      <c r="E19" s="34" t="n">
        <f aca="false" ca="false" dt2D="false" dtr="false" t="normal">J5-I5</f>
        <v>0</v>
      </c>
      <c r="F19" s="34" t="n">
        <f aca="false" ca="false" dt2D="false" dtr="false" t="normal">L5-K5</f>
        <v>0</v>
      </c>
      <c r="G19" s="34" t="n">
        <f aca="false" ca="false" dt2D="false" dtr="false" t="normal">N5-M5</f>
        <v>-0.399999999999999</v>
      </c>
      <c r="H19" s="34" t="n">
        <f aca="false" ca="false" dt2D="false" dtr="false" t="normal">P5-O5</f>
        <v>0.0999999999999996</v>
      </c>
      <c r="I19" s="34" t="n">
        <f aca="false" ca="false" dt2D="false" dtr="false" t="normal">R5-Q5</f>
        <v>0</v>
      </c>
      <c r="J19" s="34" t="n">
        <f aca="false" ca="false" dt2D="false" dtr="false" t="normal">T5-S5</f>
        <v>0.3</v>
      </c>
      <c r="K19" s="34" t="n">
        <f aca="false" ca="false" dt2D="false" dtr="false" t="normal">V5-U5</f>
        <v>8.5</v>
      </c>
      <c r="L19" s="34" t="n">
        <f aca="false" ca="false" dt2D="false" dtr="false" t="normal">X5-W5</f>
        <v>-8.4</v>
      </c>
      <c r="M19" s="34" t="n">
        <f aca="false" ca="false" dt2D="false" dtr="false" t="normal">Z5-Y5</f>
        <v>5.5</v>
      </c>
      <c r="N19" s="123" t="n">
        <f aca="false" ca="false" dt2D="false" dtr="false" t="normal">AB5-AA5</f>
        <v>-10.9</v>
      </c>
      <c r="O19" s="119" t="n"/>
      <c r="P19" s="119" t="n"/>
      <c r="Q19" s="119" t="n"/>
      <c r="R19" s="119" t="n"/>
      <c r="S19" s="119" t="n"/>
      <c r="T19" s="119" t="n"/>
      <c r="U19" s="119" t="n"/>
      <c r="V19" s="119" t="n"/>
      <c r="W19" s="119" t="n"/>
      <c r="X19" s="119" t="n"/>
      <c r="Y19" s="119" t="n"/>
      <c r="Z19" s="119" t="n"/>
      <c r="AA19" s="119" t="n"/>
      <c r="AB19" s="119" t="n"/>
    </row>
    <row customHeight="true" ht="14.25" outlineLevel="0" r="20">
      <c r="A20" s="34" t="s">
        <v>4</v>
      </c>
      <c r="B20" s="34" t="n"/>
      <c r="C20" s="34" t="n">
        <f aca="false" ca="false" dt2D="false" dtr="false" t="normal">F6-E6</f>
        <v>3395.7</v>
      </c>
      <c r="D20" s="34" t="n">
        <f aca="false" ca="false" dt2D="false" dtr="false" t="normal">H6-G6</f>
        <v>3270.7</v>
      </c>
      <c r="E20" s="34" t="n">
        <f aca="false" ca="false" dt2D="false" dtr="false" t="normal">J6-I6</f>
        <v>334.4</v>
      </c>
      <c r="F20" s="34" t="n">
        <f aca="false" ca="false" dt2D="false" dtr="false" t="normal">L6-K6</f>
        <v>-1351.7</v>
      </c>
      <c r="G20" s="34" t="n">
        <f aca="false" ca="false" dt2D="false" dtr="false" t="normal">N6-M6</f>
        <v>738.2</v>
      </c>
      <c r="H20" s="34" t="n">
        <f aca="false" ca="false" dt2D="false" dtr="false" t="normal">P6-O6</f>
        <v>2745.2</v>
      </c>
      <c r="I20" s="34" t="n">
        <f aca="false" ca="false" dt2D="false" dtr="false" t="normal">R6-Q6</f>
        <v>-2179.9</v>
      </c>
      <c r="J20" s="122" t="n">
        <f aca="false" ca="false" dt2D="false" dtr="false" t="normal">T6-S6</f>
        <v>4454</v>
      </c>
      <c r="K20" s="34" t="n">
        <f aca="false" ca="false" dt2D="false" dtr="false" t="normal">V6-U6</f>
        <v>5695.4</v>
      </c>
      <c r="L20" s="34" t="n">
        <f aca="false" ca="false" dt2D="false" dtr="false" t="normal">X6-W6</f>
        <v>-213.799999999999</v>
      </c>
      <c r="M20" s="34" t="n">
        <f aca="false" ca="false" dt2D="false" dtr="false" t="normal">Z6-Y6</f>
        <v>-9081.5</v>
      </c>
      <c r="N20" s="101" t="n">
        <f aca="false" ca="false" dt2D="false" dtr="false" t="normal">AB6-AA6</f>
        <v>775.900000000001</v>
      </c>
    </row>
    <row customHeight="true" ht="14.25" outlineLevel="0" r="21">
      <c r="A21" s="34" t="s">
        <v>5</v>
      </c>
      <c r="B21" s="34" t="n"/>
      <c r="C21" s="34" t="n">
        <f aca="false" ca="false" dt2D="false" dtr="false" t="normal">F7-E7</f>
        <v>301.8</v>
      </c>
      <c r="D21" s="34" t="n">
        <f aca="false" ca="false" dt2D="false" dtr="false" t="normal">H7-G7</f>
        <v>-12.9</v>
      </c>
      <c r="E21" s="34" t="n">
        <f aca="false" ca="false" dt2D="false" dtr="false" t="normal">J7-I7</f>
        <v>94.7</v>
      </c>
      <c r="F21" s="34" t="n">
        <f aca="false" ca="false" dt2D="false" dtr="false" t="normal">L7-K7</f>
        <v>-369.2</v>
      </c>
      <c r="G21" s="34" t="n">
        <f aca="false" ca="false" dt2D="false" dtr="false" t="normal">N7-M7</f>
        <v>291</v>
      </c>
      <c r="H21" s="34" t="n">
        <f aca="false" ca="false" dt2D="false" dtr="false" t="normal">P7-O7</f>
        <v>86.9</v>
      </c>
      <c r="I21" s="34" t="n">
        <f aca="false" ca="false" dt2D="false" dtr="false" t="normal">R7-Q7</f>
        <v>-73.9</v>
      </c>
      <c r="J21" s="34" t="n">
        <f aca="false" ca="false" dt2D="false" dtr="false" t="normal">T7-S7</f>
        <v>-11.5</v>
      </c>
      <c r="K21" s="34" t="n">
        <f aca="false" ca="false" dt2D="false" dtr="false" t="normal">V7-U7</f>
        <v>36.6</v>
      </c>
      <c r="L21" s="34" t="n">
        <f aca="false" ca="false" dt2D="false" dtr="false" t="normal">X7-W7</f>
        <v>-7.89999999999998</v>
      </c>
      <c r="M21" s="34" t="n">
        <f aca="false" ca="false" dt2D="false" dtr="false" t="normal">Z7-Y7</f>
        <v>-56.4</v>
      </c>
      <c r="N21" s="101" t="n">
        <f aca="false" ca="false" dt2D="false" dtr="false" t="normal">AB7-AA7</f>
        <v>-269.7</v>
      </c>
    </row>
    <row customHeight="true" ht="14.25" outlineLevel="0" r="22">
      <c r="A22" s="34" t="s">
        <v>6</v>
      </c>
      <c r="B22" s="34" t="n"/>
      <c r="C22" s="34" t="n">
        <f aca="false" ca="false" dt2D="false" dtr="false" t="normal">F8-E8</f>
        <v>651.6</v>
      </c>
      <c r="D22" s="34" t="n">
        <f aca="false" ca="false" dt2D="false" dtr="false" t="normal">H8-G8</f>
        <v>-318.3</v>
      </c>
      <c r="E22" s="34" t="n">
        <f aca="false" ca="false" dt2D="false" dtr="false" t="normal">J8-I8</f>
        <v>269</v>
      </c>
      <c r="F22" s="34" t="n">
        <f aca="false" ca="false" dt2D="false" dtr="false" t="normal">L8-K8</f>
        <v>-244.1</v>
      </c>
      <c r="G22" s="34" t="n">
        <f aca="false" ca="false" dt2D="false" dtr="false" t="normal">N8-M8</f>
        <v>-35.5999999999999</v>
      </c>
      <c r="H22" s="34" t="n">
        <f aca="false" ca="false" dt2D="false" dtr="false" t="normal">P8-O8</f>
        <v>210.4</v>
      </c>
      <c r="I22" s="34" t="n">
        <f aca="false" ca="false" dt2D="false" dtr="false" t="normal">R8-Q8</f>
        <v>-163.5</v>
      </c>
      <c r="J22" s="34" t="n">
        <f aca="false" ca="false" dt2D="false" dtr="false" t="normal">T8-S8</f>
        <v>36</v>
      </c>
      <c r="K22" s="34" t="n">
        <f aca="false" ca="false" dt2D="false" dtr="false" t="normal">V8-U8</f>
        <v>70.8999999999999</v>
      </c>
      <c r="L22" s="34" t="n">
        <f aca="false" ca="false" dt2D="false" dtr="false" t="normal">X8-W8</f>
        <v>-56.5999999999999</v>
      </c>
      <c r="M22" s="34" t="n">
        <f aca="false" ca="false" dt2D="false" dtr="false" t="normal">Z8-Y8</f>
        <v>-276.1</v>
      </c>
      <c r="N22" s="101" t="n">
        <f aca="false" ca="false" dt2D="false" dtr="false" t="normal">AB8-AA8</f>
        <v>-1095.3</v>
      </c>
    </row>
    <row customHeight="true" ht="14.25" outlineLevel="0" r="23">
      <c r="A23" s="34" t="s">
        <v>114</v>
      </c>
      <c r="B23" s="34" t="n"/>
      <c r="C23" s="34" t="n">
        <f aca="false" ca="false" dt2D="false" dtr="false" t="normal">F9-E9</f>
        <v>182.4</v>
      </c>
      <c r="D23" s="34" t="n">
        <f aca="false" ca="false" dt2D="false" dtr="false" t="normal">G9-F9</f>
        <v>0</v>
      </c>
      <c r="E23" s="34" t="n">
        <f aca="false" ca="false" dt2D="false" dtr="false" t="normal">H9-G9</f>
        <v>19.9</v>
      </c>
      <c r="F23" s="34" t="n">
        <f aca="false" ca="false" dt2D="false" dtr="false" t="normal">I9-H9</f>
        <v>0</v>
      </c>
      <c r="G23" s="34" t="n">
        <f aca="false" ca="false" dt2D="false" dtr="false" t="normal">J9-I9</f>
        <v>86.3</v>
      </c>
      <c r="H23" s="34" t="n">
        <f aca="false" ca="false" dt2D="false" dtr="false" t="normal">K9-J9</f>
        <v>0</v>
      </c>
      <c r="I23" s="34" t="n">
        <f aca="false" ca="false" dt2D="false" dtr="false" t="normal">L9-K9</f>
        <v>-96.1</v>
      </c>
      <c r="J23" s="34" t="n">
        <f aca="false" ca="false" dt2D="false" dtr="false" t="normal">M9-L9</f>
        <v>0</v>
      </c>
      <c r="K23" s="34" t="n">
        <f aca="false" ca="false" dt2D="false" dtr="false" t="normal">N9-M9</f>
        <v>12.3</v>
      </c>
      <c r="L23" s="34" t="n">
        <f aca="false" ca="false" dt2D="false" dtr="false" t="normal">O9-N9</f>
        <v>0</v>
      </c>
      <c r="M23" s="34" t="n">
        <f aca="false" ca="false" dt2D="false" dtr="false" t="normal">P9-O9</f>
        <v>-205.3</v>
      </c>
      <c r="N23" s="101" t="n">
        <f aca="false" ca="false" dt2D="false" dtr="false" t="normal">Q9-P9</f>
        <v>0</v>
      </c>
    </row>
    <row customHeight="true" ht="14.25" outlineLevel="0" r="24">
      <c r="A24" s="34" t="s">
        <v>8</v>
      </c>
      <c r="B24" s="34" t="n"/>
      <c r="C24" s="34" t="n">
        <f aca="false" ca="false" dt2D="false" dtr="false" t="normal">F10-E10</f>
        <v>-1.5</v>
      </c>
      <c r="D24" s="34" t="n">
        <f aca="false" ca="false" dt2D="false" dtr="false" t="normal">H10-G10</f>
        <v>0</v>
      </c>
      <c r="E24" s="34" t="n">
        <f aca="false" ca="false" dt2D="false" dtr="false" t="normal">J10-I10</f>
        <v>0</v>
      </c>
      <c r="F24" s="34" t="n">
        <f aca="false" ca="false" dt2D="false" dtr="false" t="normal">L10-K10</f>
        <v>0</v>
      </c>
      <c r="G24" s="34" t="n">
        <f aca="false" ca="false" dt2D="false" dtr="false" t="normal">N10-M10</f>
        <v>0</v>
      </c>
      <c r="H24" s="34" t="n">
        <f aca="false" ca="false" dt2D="false" dtr="false" t="normal">P10-O10</f>
        <v>0</v>
      </c>
      <c r="I24" s="34" t="n">
        <f aca="false" ca="false" dt2D="false" dtr="false" t="normal">R10-Q10</f>
        <v>-0.2</v>
      </c>
      <c r="J24" s="34" t="n">
        <f aca="false" ca="false" dt2D="false" dtr="false" t="normal">T10-S10</f>
        <v>0.1</v>
      </c>
      <c r="K24" s="34" t="n">
        <f aca="false" ca="false" dt2D="false" dtr="false" t="normal">V10-U10</f>
        <v>0</v>
      </c>
      <c r="L24" s="34" t="n">
        <f aca="false" ca="false" dt2D="false" dtr="false" t="normal">X10-W10</f>
        <v>0</v>
      </c>
      <c r="M24" s="34" t="n">
        <f aca="false" ca="false" dt2D="false" dtr="false" t="normal">Z10-Y10</f>
        <v>92.8</v>
      </c>
      <c r="N24" s="101" t="n">
        <f aca="false" ca="false" dt2D="false" dtr="false" t="normal">AB10-AA10</f>
        <v>-89.9</v>
      </c>
    </row>
    <row customHeight="true" ht="14.25" outlineLevel="0" r="25">
      <c r="A25" s="124" t="s">
        <v>67</v>
      </c>
      <c r="B25" s="34" t="n"/>
      <c r="C25" s="34" t="n">
        <f aca="false" ca="false" dt2D="false" dtr="false" t="normal">F11-E11</f>
        <v>9851.8</v>
      </c>
      <c r="D25" s="34" t="n">
        <f aca="false" ca="false" dt2D="false" dtr="false" t="normal">H11-G11</f>
        <v>-399.699999999999</v>
      </c>
      <c r="E25" s="34" t="n">
        <f aca="false" ca="false" dt2D="false" dtr="false" t="normal">J11-I11</f>
        <v>5061.1</v>
      </c>
      <c r="F25" s="34" t="n">
        <f aca="false" ca="false" dt2D="false" dtr="false" t="normal">L11-K11</f>
        <v>-2008.8</v>
      </c>
      <c r="G25" s="34" t="n">
        <f aca="false" ca="false" dt2D="false" dtr="false" t="normal">N11-M11</f>
        <v>-410.4</v>
      </c>
      <c r="H25" s="34" t="n">
        <f aca="false" ca="false" dt2D="false" dtr="false" t="normal">P11-O11</f>
        <v>-2698.3</v>
      </c>
      <c r="I25" s="34" t="n">
        <f aca="false" ca="false" dt2D="false" dtr="false" t="normal">R11-Q11</f>
        <v>-4861</v>
      </c>
      <c r="J25" s="34" t="n">
        <f aca="false" ca="false" dt2D="false" dtr="false" t="normal">T11-S11</f>
        <v>3124.2</v>
      </c>
      <c r="K25" s="34" t="n">
        <f aca="false" ca="false" dt2D="false" dtr="false" t="normal">V11-U11</f>
        <v>1898</v>
      </c>
      <c r="L25" s="34" t="n">
        <f aca="false" ca="false" dt2D="false" dtr="false" t="normal">X11-W11</f>
        <v>-261.200000000001</v>
      </c>
      <c r="M25" s="34" t="n">
        <f aca="false" ca="false" dt2D="false" dtr="false" t="normal">Z11-Y11</f>
        <v>701.700000000001</v>
      </c>
      <c r="N25" s="101" t="n">
        <f aca="false" ca="false" dt2D="false" dtr="false" t="normal">AB11-AA11</f>
        <v>-9994.9</v>
      </c>
    </row>
    <row customHeight="true" ht="14.25" outlineLevel="0" r="26">
      <c r="A26" s="124" t="s">
        <v>10</v>
      </c>
      <c r="B26" s="34" t="n"/>
      <c r="C26" s="34" t="n">
        <f aca="false" ca="false" dt2D="false" dtr="false" t="normal">F12-E12</f>
        <v>57938.9</v>
      </c>
      <c r="D26" s="34" t="n">
        <f aca="false" ca="false" dt2D="false" dtr="false" t="normal">H12-G12</f>
        <v>2644.89999999999</v>
      </c>
      <c r="E26" s="34" t="n">
        <f aca="false" ca="false" dt2D="false" dtr="false" t="normal">J12-I12</f>
        <v>-10387.8</v>
      </c>
      <c r="F26" s="34" t="n">
        <f aca="false" ca="false" dt2D="false" dtr="false" t="normal">L12-K12</f>
        <v>-21972.2</v>
      </c>
      <c r="G26" s="34" t="n">
        <f aca="false" ca="false" dt2D="false" dtr="false" t="normal">N12-M12</f>
        <v>43776.4</v>
      </c>
      <c r="H26" s="34" t="n">
        <f aca="false" ca="false" dt2D="false" dtr="false" t="normal">P12-O12</f>
        <v>-9029.40000000001</v>
      </c>
      <c r="I26" s="34" t="n">
        <f aca="false" ca="false" dt2D="false" dtr="false" t="normal">R12-Q12</f>
        <v>-18739.7</v>
      </c>
      <c r="J26" s="34" t="n">
        <f aca="false" ca="false" dt2D="false" dtr="false" t="normal">T12-S12</f>
        <v>7250.10000000001</v>
      </c>
      <c r="K26" s="34" t="n">
        <f aca="false" ca="false" dt2D="false" dtr="false" t="normal">V12-U12</f>
        <v>17056.6</v>
      </c>
      <c r="L26" s="34" t="n">
        <f aca="false" ca="false" dt2D="false" dtr="false" t="normal">X12-W12</f>
        <v>13259.8</v>
      </c>
      <c r="M26" s="34" t="n">
        <f aca="false" ca="false" dt2D="false" dtr="false" t="normal">Z12-Y12</f>
        <v>9086.2</v>
      </c>
      <c r="N26" s="101" t="n">
        <f aca="false" ca="false" dt2D="false" dtr="false" t="normal">AB12-AA12</f>
        <v>-83061</v>
      </c>
    </row>
    <row customFormat="true" customHeight="true" ht="14.25" outlineLevel="0" r="27" s="114">
      <c r="A27" s="125" t="s">
        <v>11</v>
      </c>
      <c r="B27" s="101" t="n"/>
      <c r="C27" s="101" t="n">
        <f aca="false" ca="false" dt2D="false" dtr="false" t="normal">F13-E13</f>
        <v>2119</v>
      </c>
      <c r="D27" s="101" t="n">
        <f aca="false" ca="false" dt2D="false" dtr="false" t="normal">H13-G13</f>
        <v>1145</v>
      </c>
      <c r="E27" s="101" t="n">
        <f aca="false" ca="false" dt2D="false" dtr="false" t="normal">J13-I13</f>
        <v>8041.7</v>
      </c>
      <c r="F27" s="101" t="n">
        <f aca="false" ca="false" dt2D="false" dtr="false" t="normal">L13-K13</f>
        <v>2909</v>
      </c>
      <c r="G27" s="101" t="n">
        <f aca="false" ca="false" dt2D="false" dtr="false" t="normal">N13-M13</f>
        <v>4314.3</v>
      </c>
      <c r="H27" s="101" t="n">
        <f aca="false" ca="false" dt2D="false" dtr="false" t="normal">P13-O13</f>
        <v>-2901.9</v>
      </c>
      <c r="I27" s="101" t="n">
        <f aca="false" ca="false" dt2D="false" dtr="false" t="normal">R13-Q13</f>
        <v>3322.3</v>
      </c>
      <c r="J27" s="101" t="n">
        <f aca="false" ca="false" dt2D="false" dtr="false" t="normal">T13-S13</f>
        <v>19983.5</v>
      </c>
      <c r="K27" s="101" t="n">
        <f aca="false" ca="false" dt2D="false" dtr="false" t="normal">V13-U13</f>
        <v>16524.4</v>
      </c>
      <c r="L27" s="101" t="n">
        <f aca="false" ca="false" dt2D="false" dtr="false" t="normal">X13-W13</f>
        <v>-19579.4</v>
      </c>
      <c r="M27" s="101" t="n">
        <f aca="false" ca="false" dt2D="false" dtr="false" t="normal">Z13-Y13</f>
        <v>-3267.4</v>
      </c>
      <c r="N27" s="101" t="n">
        <f aca="false" ca="false" dt2D="false" dtr="false" t="normal">AB13-AA13</f>
        <v>-32386.9</v>
      </c>
      <c r="O27" s="126" t="n"/>
      <c r="P27" s="127" t="n"/>
      <c r="Q27" s="126" t="n"/>
      <c r="R27" s="126" t="n"/>
      <c r="S27" s="126" t="n"/>
      <c r="T27" s="126" t="n"/>
      <c r="U27" s="126" t="n"/>
      <c r="V27" s="126" t="n"/>
      <c r="W27" s="126" t="n"/>
      <c r="X27" s="126" t="n"/>
      <c r="Y27" s="126" t="n"/>
      <c r="Z27" s="126" t="n"/>
      <c r="AA27" s="126" t="n"/>
      <c r="AB27" s="126" t="n"/>
    </row>
    <row customHeight="true" ht="14.25" outlineLevel="0" r="28">
      <c r="A28" s="128" t="s">
        <v>12</v>
      </c>
      <c r="B28" s="116" t="n"/>
      <c r="C28" s="116" t="n">
        <f aca="false" ca="false" dt2D="false" dtr="false" t="normal">F14-E14</f>
        <v>9646.3</v>
      </c>
      <c r="D28" s="116" t="n">
        <f aca="false" ca="false" dt2D="false" dtr="false" t="normal">H14-G14</f>
        <v>-373.200000000001</v>
      </c>
      <c r="E28" s="116" t="n">
        <f aca="false" ca="false" dt2D="false" dtr="false" t="normal">J14-I14</f>
        <v>8352.3</v>
      </c>
      <c r="F28" s="116" t="n">
        <f aca="false" ca="false" dt2D="false" dtr="false" t="normal">L14-K14</f>
        <v>-14003.6</v>
      </c>
      <c r="G28" s="116" t="n">
        <f aca="false" ca="false" dt2D="false" dtr="false" t="normal">N14-M14</f>
        <v>6027.9</v>
      </c>
      <c r="H28" s="116" t="n">
        <f aca="false" ca="false" dt2D="false" dtr="false" t="normal">P14-O14</f>
        <v>249.300000000001</v>
      </c>
      <c r="I28" s="116" t="n">
        <f aca="false" ca="false" dt2D="false" dtr="false" t="normal">R14-Q14</f>
        <v>-233.900000000001</v>
      </c>
      <c r="J28" s="116" t="n">
        <f aca="false" ca="false" dt2D="false" dtr="false" t="normal">T14-S14</f>
        <v>627.700000000001</v>
      </c>
      <c r="K28" s="116" t="n">
        <f aca="false" ca="false" dt2D="false" dtr="false" t="normal">V14-U14</f>
        <v>1021</v>
      </c>
      <c r="L28" s="116" t="n">
        <f aca="false" ca="false" dt2D="false" dtr="false" t="normal">X14-W14</f>
        <v>-738.700000000001</v>
      </c>
      <c r="M28" s="116" t="n">
        <f aca="false" ca="false" dt2D="false" dtr="false" t="normal">Z14-Y14</f>
        <v>-3263.9</v>
      </c>
      <c r="N28" s="116" t="n">
        <f aca="false" ca="false" dt2D="false" dtr="false" t="normal">AB14-AA14</f>
        <v>-7311.2</v>
      </c>
      <c r="P28" s="119" t="n"/>
    </row>
    <row customHeight="true" ht="14.25" outlineLevel="0" r="29">
      <c r="A29" s="124" t="s">
        <v>13</v>
      </c>
      <c r="B29" s="34" t="n"/>
      <c r="C29" s="34" t="n">
        <f aca="false" ca="false" dt2D="false" dtr="false" t="normal">F15-E15</f>
        <v>747.1</v>
      </c>
      <c r="D29" s="34" t="n">
        <f aca="false" ca="false" dt2D="false" dtr="false" t="normal">H15-G15</f>
        <v>162.2</v>
      </c>
      <c r="E29" s="34" t="n">
        <f aca="false" ca="false" dt2D="false" dtr="false" t="normal">J15-I15</f>
        <v>0</v>
      </c>
      <c r="F29" s="34" t="n">
        <f aca="false" ca="false" dt2D="false" dtr="false" t="normal">L15-K15</f>
        <v>-682</v>
      </c>
      <c r="G29" s="34" t="n">
        <f aca="false" ca="false" dt2D="false" dtr="false" t="normal">N15-M15</f>
        <v>537.2</v>
      </c>
      <c r="H29" s="34" t="n">
        <f aca="false" ca="false" dt2D="false" dtr="false" t="normal">P15-O15</f>
        <v>-46.1999999999999</v>
      </c>
      <c r="I29" s="34" t="n">
        <f aca="false" ca="false" dt2D="false" dtr="false" t="normal">R15-Q15</f>
        <v>-416.8</v>
      </c>
      <c r="J29" s="34" t="n">
        <f aca="false" ca="false" dt2D="false" dtr="false" t="normal">T15-S15</f>
        <v>381.8</v>
      </c>
      <c r="K29" s="34" t="n">
        <f aca="false" ca="false" dt2D="false" dtr="false" t="normal">V15-U15</f>
        <v>8.5</v>
      </c>
      <c r="L29" s="34" t="n">
        <f aca="false" ca="false" dt2D="false" dtr="false" t="normal">X15-W15</f>
        <v>87.6</v>
      </c>
      <c r="M29" s="34" t="n">
        <f aca="false" ca="false" dt2D="false" dtr="false" t="normal">Z15-Y15</f>
        <v>-28.8000000000001</v>
      </c>
      <c r="N29" s="34" t="n">
        <f aca="false" ca="false" dt2D="false" dtr="false" t="normal">AB15-AA15</f>
        <v>-726</v>
      </c>
      <c r="P29" s="119" t="n"/>
    </row>
    <row customHeight="true" ht="14.25" outlineLevel="0" r="30">
      <c r="A30" s="128" t="s">
        <v>14</v>
      </c>
      <c r="B30" s="116" t="n"/>
      <c r="C30" s="116" t="n">
        <f aca="false" ca="false" dt2D="false" dtr="false" t="normal">F16-E16</f>
        <v>149.4</v>
      </c>
      <c r="D30" s="116" t="n">
        <f aca="false" ca="false" dt2D="false" dtr="false" t="normal">H16-G16</f>
        <v>5.5</v>
      </c>
      <c r="E30" s="116" t="n">
        <f aca="false" ca="false" dt2D="false" dtr="false" t="normal">J16-I16</f>
        <v>-23.3</v>
      </c>
      <c r="F30" s="116" t="n">
        <f aca="false" ca="false" dt2D="false" dtr="false" t="normal">L16-K16</f>
        <v>-62.5</v>
      </c>
      <c r="G30" s="116" t="n">
        <f aca="false" ca="false" dt2D="false" dtr="false" t="normal">N16-M16</f>
        <v>92.2</v>
      </c>
      <c r="H30" s="116" t="n">
        <f aca="false" ca="false" dt2D="false" dtr="false" t="normal">P16-O16</f>
        <v>93.1</v>
      </c>
      <c r="I30" s="116" t="n">
        <f aca="false" ca="false" dt2D="false" dtr="false" t="normal">R16-Q16</f>
        <v>-43.7</v>
      </c>
      <c r="J30" s="116" t="n">
        <f aca="false" ca="false" dt2D="false" dtr="false" t="normal">T16-S16</f>
        <v>-77.5</v>
      </c>
      <c r="K30" s="116" t="n">
        <f aca="false" ca="false" dt2D="false" dtr="false" t="normal">V16-U16</f>
        <v>151.2</v>
      </c>
      <c r="L30" s="116" t="n">
        <f aca="false" ca="false" dt2D="false" dtr="false" t="normal">X16-W16</f>
        <v>-159.7</v>
      </c>
      <c r="M30" s="116" t="n">
        <f aca="false" ca="false" dt2D="false" dtr="false" t="normal">Z16-Y16</f>
        <v>23</v>
      </c>
      <c r="N30" s="116" t="n">
        <f aca="false" ca="false" dt2D="false" dtr="false" t="normal">AB16-AA16</f>
        <v>-147.7</v>
      </c>
      <c r="P30" s="119" t="n"/>
    </row>
    <row customHeight="true" ht="21" outlineLevel="0" r="31">
      <c r="B31" s="55" t="n">
        <f aca="false" ca="false" dt2D="false" dtr="false" t="normal">(B6+B8+B11+B12+B15+B5+B7+B10+B9+B13)/10</f>
        <v>3.5</v>
      </c>
      <c r="C31" s="1" t="s">
        <v>68</v>
      </c>
      <c r="P31" s="119" t="n"/>
    </row>
    <row outlineLevel="0" r="32">
      <c r="P32" s="119" t="n"/>
    </row>
    <row outlineLevel="0" r="33">
      <c r="P33" s="119" t="n"/>
    </row>
    <row outlineLevel="0" r="34">
      <c r="P34" s="119" t="n"/>
    </row>
    <row outlineLevel="0" r="35">
      <c r="P35" s="119" t="n"/>
    </row>
  </sheetData>
  <mergeCells count="13">
    <mergeCell ref="G2:H2"/>
    <mergeCell ref="I2:J2"/>
    <mergeCell ref="K2:L2"/>
    <mergeCell ref="AA2:AB2"/>
    <mergeCell ref="M2:N2"/>
    <mergeCell ref="O2:P2"/>
    <mergeCell ref="Q2:R2"/>
    <mergeCell ref="S2:T2"/>
    <mergeCell ref="A1:N1"/>
    <mergeCell ref="U2:V2"/>
    <mergeCell ref="W2:X2"/>
    <mergeCell ref="Y2:Z2"/>
    <mergeCell ref="E2:F2"/>
  </mergeCells>
  <pageMargins bottom="0.787401556968689" footer="0.511811017990112" header="0.511811017990112" left="0.393700778484344" right="0.393700778484344" top="0.984251976013184"/>
  <pageSetup fitToHeight="1" fitToWidth="1" orientation="landscape" paperHeight="297mm" paperSize="9" paperWidth="210mm" scale="50"/>
</worksheet>
</file>

<file path=xl/worksheets/sheet1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89218430249485"/>
    <col customWidth="true" max="3" min="3" outlineLevel="0" width="35.092033000262"/>
    <col customWidth="true" max="4" min="4" outlineLevel="0" width="16.207163612625"/>
    <col customWidth="true" max="5" min="5" outlineLevel="0" width="14.5159822287543"/>
  </cols>
  <sheetData>
    <row customHeight="true" ht="12.75" outlineLevel="0" r="1"/>
    <row customFormat="true" customHeight="true" ht="82.5" outlineLevel="0" r="2" s="50">
      <c r="A2" s="51" t="s">
        <v>42</v>
      </c>
      <c r="B2" s="52" t="s">
        <v>64</v>
      </c>
      <c r="C2" s="53" t="s">
        <v>43</v>
      </c>
      <c r="D2" s="9" t="s">
        <v>115</v>
      </c>
      <c r="E2" s="9" t="s">
        <v>116</v>
      </c>
    </row>
    <row customHeight="true" ht="1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17.25" outlineLevel="0" r="5">
      <c r="A5" s="19" t="s">
        <v>3</v>
      </c>
      <c r="B5" s="34" t="n">
        <v>5</v>
      </c>
      <c r="C5" s="18" t="n"/>
      <c r="D5" s="19" t="s">
        <v>97</v>
      </c>
      <c r="E5" s="19" t="n"/>
    </row>
    <row customHeight="true" ht="17.25" outlineLevel="0" r="6">
      <c r="A6" s="34" t="s">
        <v>4</v>
      </c>
      <c r="B6" s="34" t="n">
        <v>5</v>
      </c>
      <c r="C6" s="18" t="n"/>
      <c r="D6" s="19" t="s">
        <v>97</v>
      </c>
      <c r="E6" s="19" t="n"/>
    </row>
    <row customHeight="true" ht="17.25" outlineLevel="0" r="7">
      <c r="A7" s="34" t="s">
        <v>5</v>
      </c>
      <c r="B7" s="34" t="n">
        <v>5</v>
      </c>
      <c r="C7" s="18" t="n"/>
      <c r="D7" s="19" t="s">
        <v>97</v>
      </c>
      <c r="E7" s="19" t="n"/>
    </row>
    <row customHeight="true" ht="17.25" outlineLevel="0" r="8">
      <c r="A8" s="34" t="s">
        <v>6</v>
      </c>
      <c r="B8" s="34" t="n">
        <v>5</v>
      </c>
      <c r="C8" s="18" t="n"/>
      <c r="D8" s="19" t="s">
        <v>97</v>
      </c>
      <c r="E8" s="19" t="n"/>
    </row>
    <row customHeight="true" ht="17.25" outlineLevel="0" r="9">
      <c r="A9" s="34" t="s">
        <v>7</v>
      </c>
      <c r="B9" s="34" t="n">
        <v>5</v>
      </c>
      <c r="C9" s="18" t="n"/>
      <c r="D9" s="19" t="s">
        <v>97</v>
      </c>
      <c r="E9" s="19" t="n"/>
    </row>
    <row customHeight="true" ht="17.25" outlineLevel="0" r="10">
      <c r="A10" s="34" t="s">
        <v>8</v>
      </c>
      <c r="B10" s="34" t="n">
        <v>5</v>
      </c>
      <c r="C10" s="18" t="n"/>
      <c r="D10" s="19" t="s">
        <v>97</v>
      </c>
      <c r="E10" s="19" t="n"/>
    </row>
    <row customHeight="true" ht="17.25" outlineLevel="0" r="11">
      <c r="A11" s="34" t="s">
        <v>67</v>
      </c>
      <c r="B11" s="34" t="n">
        <v>5</v>
      </c>
      <c r="C11" s="18" t="n"/>
      <c r="D11" s="19" t="s">
        <v>97</v>
      </c>
      <c r="E11" s="19" t="n"/>
    </row>
    <row customHeight="true" ht="17.25" outlineLevel="0" r="12">
      <c r="A12" s="34" t="s">
        <v>10</v>
      </c>
      <c r="B12" s="34" t="n">
        <v>5</v>
      </c>
      <c r="C12" s="18" t="n"/>
      <c r="D12" s="19" t="s">
        <v>97</v>
      </c>
      <c r="E12" s="19" t="n"/>
    </row>
    <row customHeight="true" ht="17.25" outlineLevel="0" r="13">
      <c r="A13" s="34" t="s">
        <v>11</v>
      </c>
      <c r="B13" s="34" t="n">
        <v>5</v>
      </c>
      <c r="C13" s="18" t="n"/>
      <c r="D13" s="19" t="s">
        <v>97</v>
      </c>
      <c r="E13" s="19" t="n"/>
    </row>
    <row customHeight="true" ht="17.25" outlineLevel="0" r="14">
      <c r="A14" s="34" t="s">
        <v>12</v>
      </c>
      <c r="B14" s="34" t="n">
        <v>5</v>
      </c>
      <c r="C14" s="18" t="n"/>
      <c r="D14" s="19" t="s">
        <v>97</v>
      </c>
      <c r="E14" s="19" t="n"/>
    </row>
    <row customHeight="true" ht="17.25" outlineLevel="0" r="15">
      <c r="A15" s="34" t="s">
        <v>13</v>
      </c>
      <c r="B15" s="34" t="n">
        <v>5</v>
      </c>
      <c r="C15" s="22" t="n"/>
      <c r="D15" s="19" t="s">
        <v>97</v>
      </c>
      <c r="E15" s="19" t="n"/>
    </row>
    <row customHeight="true" ht="17.25" outlineLevel="0" r="16">
      <c r="A16" s="34" t="s">
        <v>14</v>
      </c>
      <c r="B16" s="34" t="n">
        <v>5</v>
      </c>
      <c r="C16" s="31" t="n"/>
      <c r="D16" s="19" t="s">
        <v>97</v>
      </c>
      <c r="E16" s="34" t="n"/>
    </row>
    <row outlineLevel="0" r="17">
      <c r="B17" s="55" t="n">
        <f aca="false" ca="false" dt2D="false" dtr="false" t="normal">SUM(B5:B16)/12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9.01963900951847"/>
    <col customWidth="true" max="2" min="2" outlineLevel="0" style="1" width="5.63727455011523"/>
    <col customWidth="true" max="3" min="3" outlineLevel="0" width="27.4817120361907"/>
    <col customWidth="true" max="4" min="4" outlineLevel="0" width="17.0527549812251"/>
    <col customWidth="true" max="5" min="5" outlineLevel="0" width="15.0797089056014"/>
  </cols>
  <sheetData>
    <row customHeight="true" ht="12.75" outlineLevel="0" r="1"/>
    <row customFormat="true" customHeight="true" ht="79.5" outlineLevel="0" r="2" s="50">
      <c r="A2" s="51" t="s">
        <v>44</v>
      </c>
      <c r="B2" s="52" t="s">
        <v>64</v>
      </c>
      <c r="C2" s="53" t="s">
        <v>45</v>
      </c>
      <c r="D2" s="9" t="s">
        <v>117</v>
      </c>
      <c r="E2" s="9" t="s">
        <v>118</v>
      </c>
    </row>
    <row customHeight="true" ht="1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20.25" outlineLevel="0" r="5">
      <c r="A5" s="19" t="s">
        <v>3</v>
      </c>
      <c r="B5" s="34" t="n">
        <v>5</v>
      </c>
      <c r="C5" s="18" t="n"/>
      <c r="D5" s="19" t="s">
        <v>97</v>
      </c>
      <c r="E5" s="19" t="n"/>
    </row>
    <row customHeight="true" ht="20.25" outlineLevel="0" r="6">
      <c r="A6" s="34" t="s">
        <v>4</v>
      </c>
      <c r="B6" s="34" t="n">
        <v>5</v>
      </c>
      <c r="C6" s="18" t="n"/>
      <c r="D6" s="19" t="s">
        <v>97</v>
      </c>
      <c r="E6" s="19" t="n"/>
    </row>
    <row customHeight="true" ht="20.25" outlineLevel="0" r="7">
      <c r="A7" s="34" t="s">
        <v>5</v>
      </c>
      <c r="B7" s="34" t="n">
        <v>5</v>
      </c>
      <c r="C7" s="18" t="n"/>
      <c r="D7" s="19" t="s">
        <v>97</v>
      </c>
      <c r="E7" s="19" t="n"/>
    </row>
    <row customHeight="true" ht="20.25" outlineLevel="0" r="8">
      <c r="A8" s="34" t="s">
        <v>6</v>
      </c>
      <c r="B8" s="34" t="n">
        <v>5</v>
      </c>
      <c r="C8" s="18" t="n"/>
      <c r="D8" s="19" t="s">
        <v>97</v>
      </c>
      <c r="E8" s="19" t="n"/>
    </row>
    <row customHeight="true" ht="20.25" outlineLevel="0" r="9">
      <c r="A9" s="34" t="s">
        <v>7</v>
      </c>
      <c r="B9" s="34" t="n">
        <v>5</v>
      </c>
      <c r="C9" s="18" t="n"/>
      <c r="D9" s="19" t="s">
        <v>97</v>
      </c>
      <c r="E9" s="19" t="n"/>
    </row>
    <row customHeight="true" ht="20.25" outlineLevel="0" r="10">
      <c r="A10" s="34" t="s">
        <v>8</v>
      </c>
      <c r="B10" s="34" t="n">
        <v>5</v>
      </c>
      <c r="C10" s="18" t="n"/>
      <c r="D10" s="19" t="s">
        <v>97</v>
      </c>
      <c r="E10" s="19" t="n"/>
    </row>
    <row customHeight="true" ht="20.25" outlineLevel="0" r="11">
      <c r="A11" s="34" t="s">
        <v>67</v>
      </c>
      <c r="B11" s="34" t="n">
        <v>5</v>
      </c>
      <c r="C11" s="22" t="n"/>
      <c r="D11" s="19" t="s">
        <v>97</v>
      </c>
      <c r="E11" s="19" t="n"/>
    </row>
    <row customHeight="true" ht="20.25" outlineLevel="0" r="12">
      <c r="A12" s="34" t="s">
        <v>10</v>
      </c>
      <c r="B12" s="34" t="n">
        <v>5</v>
      </c>
      <c r="C12" s="31" t="n"/>
      <c r="D12" s="19" t="s">
        <v>97</v>
      </c>
      <c r="E12" s="34" t="n"/>
    </row>
    <row customHeight="true" ht="20.25" outlineLevel="0" r="13">
      <c r="A13" s="34" t="s">
        <v>11</v>
      </c>
      <c r="B13" s="34" t="n">
        <v>5</v>
      </c>
      <c r="C13" s="31" t="n"/>
      <c r="D13" s="19" t="s">
        <v>97</v>
      </c>
      <c r="E13" s="19" t="n"/>
    </row>
    <row customHeight="true" ht="20.25" outlineLevel="0" r="14">
      <c r="A14" s="34" t="s">
        <v>12</v>
      </c>
      <c r="B14" s="34" t="n">
        <v>5</v>
      </c>
      <c r="C14" s="31" t="n"/>
      <c r="D14" s="19" t="s">
        <v>97</v>
      </c>
      <c r="E14" s="34" t="n"/>
    </row>
    <row customHeight="true" ht="20.25" outlineLevel="0" r="15">
      <c r="A15" s="34" t="s">
        <v>13</v>
      </c>
      <c r="B15" s="34" t="n">
        <v>5</v>
      </c>
      <c r="C15" s="31" t="n"/>
      <c r="D15" s="19" t="s">
        <v>97</v>
      </c>
      <c r="E15" s="34" t="n"/>
    </row>
    <row customHeight="true" ht="20.25" outlineLevel="0" r="16">
      <c r="A16" s="34" t="s">
        <v>14</v>
      </c>
      <c r="B16" s="34" t="n">
        <v>5</v>
      </c>
      <c r="C16" s="31" t="n"/>
      <c r="D16" s="19" t="s">
        <v>97</v>
      </c>
      <c r="E16" s="34" t="n"/>
    </row>
    <row outlineLevel="0" r="17">
      <c r="B17" s="55" t="n">
        <f aca="false" ca="false" dt2D="false" dtr="false" t="normal">SUM(B5:B16)/12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18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9.01963900951847"/>
    <col customWidth="true" max="2" min="2" outlineLevel="0" style="1" width="5.63727455011523"/>
    <col customWidth="true" max="3" min="3" outlineLevel="0" width="27.4817120361907"/>
    <col customWidth="true" max="4" min="4" outlineLevel="0" width="17.0527549812251"/>
    <col customWidth="true" max="5" min="5" outlineLevel="0" width="22.2672348620374"/>
    <col customWidth="true" max="6" min="6" outlineLevel="0" width="27.9045083971555"/>
    <col customWidth="true" max="7" min="7" outlineLevel="0" width="19.3076657486018"/>
  </cols>
  <sheetData>
    <row customHeight="true" ht="12.75" outlineLevel="0" r="1"/>
    <row customFormat="true" customHeight="true" ht="98.25" outlineLevel="0" r="2" s="50">
      <c r="A2" s="51" t="s">
        <v>119</v>
      </c>
      <c r="B2" s="52" t="s">
        <v>64</v>
      </c>
      <c r="C2" s="53" t="s">
        <v>47</v>
      </c>
      <c r="D2" s="129" t="s">
        <v>120</v>
      </c>
      <c r="E2" s="129" t="s">
        <v>121</v>
      </c>
      <c r="F2" s="129" t="s">
        <v>122</v>
      </c>
      <c r="G2" s="130" t="n"/>
    </row>
    <row customHeight="true" ht="1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  <c r="F3" s="19" t="n">
        <v>5</v>
      </c>
      <c r="G3" s="70" t="n"/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  <c r="F4" s="31" t="n"/>
      <c r="G4" s="70" t="n"/>
    </row>
    <row customHeight="true" ht="18.75" outlineLevel="0" r="5">
      <c r="A5" s="19" t="s">
        <v>3</v>
      </c>
      <c r="B5" s="19" t="n">
        <v>5</v>
      </c>
      <c r="C5" s="131" t="n">
        <f aca="false" ca="false" dt2D="false" dtr="false" t="normal">(1-E5)/(D5-F5)</f>
        <v>0.0833333333333333</v>
      </c>
      <c r="D5" s="19" t="n">
        <v>12</v>
      </c>
      <c r="E5" s="19" t="n">
        <v>0</v>
      </c>
      <c r="F5" s="34" t="n">
        <v>0</v>
      </c>
      <c r="G5" s="70" t="n"/>
    </row>
    <row customHeight="true" ht="20.25" outlineLevel="0" r="6">
      <c r="A6" s="34" t="s">
        <v>4</v>
      </c>
      <c r="B6" s="19" t="n">
        <v>5</v>
      </c>
      <c r="C6" s="131" t="n">
        <f aca="false" ca="false" dt2D="false" dtr="false" t="normal">(1-E6)/(D6-F6)</f>
        <v>0.0833333333333333</v>
      </c>
      <c r="D6" s="19" t="n">
        <v>12</v>
      </c>
      <c r="E6" s="19" t="n">
        <v>0</v>
      </c>
      <c r="F6" s="19" t="n">
        <v>0</v>
      </c>
      <c r="G6" s="70" t="n"/>
    </row>
    <row customHeight="true" ht="20.25" outlineLevel="0" r="7">
      <c r="A7" s="34" t="s">
        <v>5</v>
      </c>
      <c r="B7" s="19" t="n">
        <v>5</v>
      </c>
      <c r="C7" s="131" t="n">
        <f aca="false" ca="false" dt2D="false" dtr="false" t="normal">(1-E7)/(D7-F7)</f>
        <v>0.0833333333333333</v>
      </c>
      <c r="D7" s="19" t="n">
        <v>12</v>
      </c>
      <c r="E7" s="19" t="n">
        <v>0</v>
      </c>
      <c r="F7" s="19" t="n">
        <v>0</v>
      </c>
      <c r="G7" s="70" t="n"/>
    </row>
    <row customHeight="true" ht="20.25" outlineLevel="0" r="8">
      <c r="A8" s="34" t="s">
        <v>6</v>
      </c>
      <c r="B8" s="19" t="n">
        <v>5</v>
      </c>
      <c r="C8" s="131" t="n">
        <f aca="false" ca="false" dt2D="false" dtr="false" t="normal">(1-E8)/(D8-F8)</f>
        <v>0.0833333333333333</v>
      </c>
      <c r="D8" s="19" t="n">
        <v>12</v>
      </c>
      <c r="E8" s="19" t="n">
        <v>0</v>
      </c>
      <c r="F8" s="19" t="n">
        <v>0</v>
      </c>
      <c r="G8" s="70" t="n"/>
    </row>
    <row customHeight="true" ht="20.25" outlineLevel="0" r="9">
      <c r="A9" s="34" t="s">
        <v>7</v>
      </c>
      <c r="B9" s="19" t="n">
        <v>5</v>
      </c>
      <c r="C9" s="131" t="n">
        <f aca="false" ca="false" dt2D="false" dtr="false" t="normal">(1-E9)/(D9-F9)</f>
        <v>0.0833333333333333</v>
      </c>
      <c r="D9" s="19" t="n">
        <v>12</v>
      </c>
      <c r="E9" s="19" t="n">
        <v>0</v>
      </c>
      <c r="F9" s="19" t="n">
        <v>0</v>
      </c>
      <c r="G9" s="70" t="n"/>
    </row>
    <row customHeight="true" ht="20.25" outlineLevel="0" r="10">
      <c r="A10" s="34" t="s">
        <v>8</v>
      </c>
      <c r="B10" s="19" t="n">
        <v>2</v>
      </c>
      <c r="C10" s="131" t="n">
        <f aca="false" ca="false" dt2D="false" dtr="false" t="normal">(1-E10)/(D10-F10)</f>
        <v>-0.181818181818182</v>
      </c>
      <c r="D10" s="19" t="n">
        <v>12</v>
      </c>
      <c r="E10" s="19" t="n">
        <v>3</v>
      </c>
      <c r="F10" s="19" t="n">
        <v>1</v>
      </c>
      <c r="G10" s="70" t="n"/>
    </row>
    <row customHeight="true" hidden="true" ht="20.25" outlineLevel="0" r="11">
      <c r="A11" s="34" t="n"/>
      <c r="B11" s="19" t="n">
        <v>5</v>
      </c>
      <c r="C11" s="131" t="n"/>
      <c r="D11" s="19" t="n"/>
      <c r="E11" s="19" t="n">
        <v>0</v>
      </c>
      <c r="F11" s="19" t="n">
        <v>0.5</v>
      </c>
      <c r="G11" s="70" t="n"/>
    </row>
    <row customHeight="true" ht="20.25" outlineLevel="0" r="12">
      <c r="A12" s="34" t="s">
        <v>67</v>
      </c>
      <c r="B12" s="19" t="n">
        <v>4</v>
      </c>
      <c r="C12" s="131" t="n">
        <f aca="false" ca="false" dt2D="false" dtr="false" t="normal">(1-E12)/(D12-F12)</f>
        <v>0.0833333333333333</v>
      </c>
      <c r="D12" s="19" t="n">
        <v>12</v>
      </c>
      <c r="E12" s="19" t="n">
        <v>0</v>
      </c>
      <c r="F12" s="19" t="n">
        <v>0</v>
      </c>
      <c r="G12" s="70" t="n"/>
    </row>
    <row customHeight="true" ht="20.25" outlineLevel="0" r="13">
      <c r="A13" s="34" t="s">
        <v>10</v>
      </c>
      <c r="B13" s="19" t="n">
        <v>5</v>
      </c>
      <c r="C13" s="131" t="n">
        <f aca="false" ca="false" dt2D="false" dtr="false" t="normal">(1-E13)/(D13-F13)</f>
        <v>0.0833333333333333</v>
      </c>
      <c r="D13" s="19" t="n">
        <v>12</v>
      </c>
      <c r="E13" s="19" t="n">
        <v>0</v>
      </c>
      <c r="F13" s="19" t="n">
        <v>0</v>
      </c>
      <c r="G13" s="70" t="n"/>
    </row>
    <row customHeight="true" ht="20.25" outlineLevel="0" r="14">
      <c r="A14" s="34" t="s">
        <v>11</v>
      </c>
      <c r="B14" s="19" t="n">
        <v>2</v>
      </c>
      <c r="C14" s="131" t="n">
        <f aca="false" ca="false" dt2D="false" dtr="false" t="normal">(1-E14)/(D14-F14)</f>
        <v>0</v>
      </c>
      <c r="D14" s="19" t="n">
        <v>12</v>
      </c>
      <c r="E14" s="19" t="n">
        <v>1</v>
      </c>
      <c r="F14" s="19" t="n">
        <v>0.5</v>
      </c>
      <c r="G14" s="70" t="n"/>
    </row>
    <row customHeight="true" ht="20.25" outlineLevel="0" r="15">
      <c r="A15" s="34" t="s">
        <v>12</v>
      </c>
      <c r="B15" s="19" t="n">
        <v>5</v>
      </c>
      <c r="C15" s="131" t="n">
        <f aca="false" ca="false" dt2D="false" dtr="false" t="normal">(1-E15)/(D15-F15)</f>
        <v>0.0833333333333333</v>
      </c>
      <c r="D15" s="132" t="n">
        <v>12</v>
      </c>
      <c r="E15" s="19" t="n">
        <v>0</v>
      </c>
      <c r="F15" s="19" t="n">
        <v>0</v>
      </c>
      <c r="G15" s="70" t="n"/>
    </row>
    <row customHeight="true" ht="20.25" outlineLevel="0" r="16">
      <c r="A16" s="34" t="s">
        <v>13</v>
      </c>
      <c r="B16" s="19" t="n">
        <v>2</v>
      </c>
      <c r="C16" s="131" t="n">
        <f aca="false" ca="false" dt2D="false" dtr="false" t="normal">(1-E16)/(D16-F16)</f>
        <v>0</v>
      </c>
      <c r="D16" s="132" t="n">
        <v>12</v>
      </c>
      <c r="E16" s="19" t="n">
        <v>1</v>
      </c>
      <c r="F16" s="19" t="n">
        <v>0.5</v>
      </c>
      <c r="G16" s="70" t="n"/>
    </row>
    <row customHeight="true" ht="20.25" outlineLevel="0" r="17">
      <c r="A17" s="34" t="s">
        <v>14</v>
      </c>
      <c r="B17" s="19" t="n">
        <v>5</v>
      </c>
      <c r="C17" s="131" t="n">
        <f aca="false" ca="false" dt2D="false" dtr="false" t="normal">(1-E17)/(D17-F17)</f>
        <v>0.0833333333333333</v>
      </c>
      <c r="D17" s="132" t="n">
        <v>12</v>
      </c>
      <c r="E17" s="19" t="n">
        <v>0</v>
      </c>
      <c r="F17" s="19" t="n">
        <v>0</v>
      </c>
      <c r="G17" s="70" t="n"/>
    </row>
    <row outlineLevel="0" r="18">
      <c r="B18" s="55" t="n">
        <f aca="false" ca="false" dt2D="false" dtr="false" t="normal">SUM(B5:B17)/12</f>
        <v>4.58333333333333</v>
      </c>
      <c r="C18" s="1" t="s">
        <v>68</v>
      </c>
    </row>
  </sheetData>
  <pageMargins bottom="1" footer="0.5" header="0.5" left="0.75" right="0.75" top="1"/>
  <pageSetup fitToHeight="1" fitToWidth="1" orientation="portrait" paperHeight="297mm" paperSize="9" paperWidth="210mm" scale="78"/>
</worksheet>
</file>

<file path=xl/worksheets/sheet18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8.03311597170662"/>
    <col customWidth="true" max="2" min="2" outlineLevel="0" style="1" width="6.62379724959472"/>
    <col customWidth="true" max="3" min="3" outlineLevel="0" width="36.9241487600034"/>
    <col customWidth="true" max="4" min="4" outlineLevel="0" width="16.207163612625"/>
    <col customWidth="true" max="5" min="5" outlineLevel="0" width="14.0931858677895"/>
  </cols>
  <sheetData>
    <row customHeight="true" ht="12.75" outlineLevel="0" r="1"/>
    <row customFormat="true" customHeight="true" ht="79.5" outlineLevel="0" r="2" s="50">
      <c r="A2" s="51" t="s">
        <v>123</v>
      </c>
      <c r="B2" s="52" t="s">
        <v>64</v>
      </c>
      <c r="C2" s="53" t="s">
        <v>49</v>
      </c>
      <c r="D2" s="9" t="s">
        <v>124</v>
      </c>
      <c r="E2" s="9" t="s">
        <v>125</v>
      </c>
    </row>
    <row customHeight="true" ht="14.25" outlineLevel="0" r="3">
      <c r="A3" s="90" t="n">
        <v>1</v>
      </c>
      <c r="B3" s="90" t="n"/>
      <c r="C3" s="90" t="n">
        <v>2</v>
      </c>
      <c r="D3" s="90" t="n">
        <v>3</v>
      </c>
      <c r="E3" s="90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21" outlineLevel="0" r="5">
      <c r="A5" s="27" t="s">
        <v>3</v>
      </c>
      <c r="B5" s="27" t="s">
        <v>21</v>
      </c>
      <c r="C5" s="17" t="n"/>
      <c r="D5" s="17" t="n"/>
      <c r="E5" s="17" t="n"/>
    </row>
    <row customHeight="true" ht="19.5" outlineLevel="0" r="6">
      <c r="A6" s="34" t="s">
        <v>4</v>
      </c>
      <c r="B6" s="34" t="n">
        <v>5</v>
      </c>
      <c r="C6" s="18" t="n"/>
      <c r="D6" s="19" t="s">
        <v>97</v>
      </c>
      <c r="E6" s="19" t="n"/>
    </row>
    <row customHeight="true" ht="19.5" outlineLevel="0" r="7">
      <c r="A7" s="75" t="s">
        <v>5</v>
      </c>
      <c r="B7" s="75" t="s">
        <v>21</v>
      </c>
      <c r="C7" s="17" t="n"/>
      <c r="D7" s="27" t="n"/>
      <c r="E7" s="27" t="n"/>
    </row>
    <row customHeight="true" ht="19.5" outlineLevel="0" r="8">
      <c r="A8" s="75" t="s">
        <v>6</v>
      </c>
      <c r="B8" s="75" t="s">
        <v>21</v>
      </c>
      <c r="C8" s="17" t="n"/>
      <c r="D8" s="27" t="n"/>
      <c r="E8" s="27" t="n"/>
    </row>
    <row customHeight="true" ht="19.5" outlineLevel="0" r="9">
      <c r="A9" s="75" t="s">
        <v>7</v>
      </c>
      <c r="B9" s="75" t="s">
        <v>21</v>
      </c>
      <c r="C9" s="17" t="n"/>
      <c r="D9" s="27" t="n"/>
      <c r="E9" s="27" t="n"/>
    </row>
    <row customHeight="true" ht="19.5" outlineLevel="0" r="10">
      <c r="A10" s="75" t="s">
        <v>8</v>
      </c>
      <c r="B10" s="75" t="s">
        <v>21</v>
      </c>
      <c r="C10" s="17" t="n"/>
      <c r="D10" s="27" t="n"/>
      <c r="E10" s="27" t="n"/>
    </row>
    <row customHeight="true" ht="19.5" outlineLevel="0" r="11">
      <c r="A11" s="34" t="s">
        <v>67</v>
      </c>
      <c r="B11" s="34" t="n">
        <v>5</v>
      </c>
      <c r="C11" s="18" t="n"/>
      <c r="D11" s="19" t="s">
        <v>97</v>
      </c>
      <c r="E11" s="19" t="n"/>
    </row>
    <row customHeight="true" ht="19.5" outlineLevel="0" r="12">
      <c r="A12" s="34" t="s">
        <v>10</v>
      </c>
      <c r="B12" s="34" t="n">
        <v>5</v>
      </c>
      <c r="C12" s="22" t="n"/>
      <c r="D12" s="19" t="s">
        <v>97</v>
      </c>
      <c r="E12" s="19" t="n"/>
    </row>
    <row customHeight="true" ht="19.5" outlineLevel="0" r="13">
      <c r="A13" s="34" t="s">
        <v>11</v>
      </c>
      <c r="B13" s="34" t="n">
        <v>5</v>
      </c>
      <c r="C13" s="31" t="n"/>
      <c r="D13" s="34" t="s">
        <v>97</v>
      </c>
      <c r="E13" s="34" t="n"/>
    </row>
    <row customHeight="true" ht="19.5" outlineLevel="0" r="14">
      <c r="A14" s="34" t="s">
        <v>12</v>
      </c>
      <c r="B14" s="34" t="n">
        <v>5</v>
      </c>
      <c r="C14" s="31" t="n"/>
      <c r="D14" s="132" t="s">
        <v>97</v>
      </c>
      <c r="E14" s="133" t="n"/>
    </row>
    <row customHeight="true" ht="19.5" outlineLevel="0" r="15">
      <c r="A15" s="34" t="s">
        <v>13</v>
      </c>
      <c r="B15" s="34" t="n">
        <v>5</v>
      </c>
      <c r="C15" s="31" t="n"/>
      <c r="D15" s="133" t="s">
        <v>97</v>
      </c>
      <c r="E15" s="133" t="n"/>
    </row>
    <row customHeight="true" ht="19.5" outlineLevel="0" r="16">
      <c r="A16" s="75" t="s">
        <v>14</v>
      </c>
      <c r="B16" s="75" t="s">
        <v>21</v>
      </c>
      <c r="C16" s="134" t="n"/>
      <c r="D16" s="135" t="n"/>
      <c r="E16" s="135" t="n"/>
    </row>
    <row outlineLevel="0" r="17">
      <c r="B17" s="55" t="n">
        <f aca="false" ca="false" dt2D="false" dtr="false" t="normal">(B14+B12+B11+B6+B13+B15)/6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19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32845694898303"/>
    <col customWidth="true" max="3" min="3" outlineLevel="0" width="28.0454414196967"/>
    <col customWidth="true" max="4" min="4" outlineLevel="0" width="16.207163612625"/>
    <col customWidth="true" max="5" min="5" outlineLevel="0" width="14.0931858677895"/>
  </cols>
  <sheetData>
    <row customHeight="true" ht="12.75" outlineLevel="0" r="1"/>
    <row customFormat="true" customHeight="true" ht="75" outlineLevel="0" r="2" s="50">
      <c r="A2" s="51" t="s">
        <v>126</v>
      </c>
      <c r="B2" s="52" t="s">
        <v>64</v>
      </c>
      <c r="C2" s="53" t="s">
        <v>51</v>
      </c>
      <c r="D2" s="9" t="s">
        <v>127</v>
      </c>
      <c r="E2" s="9" t="s">
        <v>128</v>
      </c>
    </row>
    <row customHeight="true" ht="15" outlineLevel="0" r="3">
      <c r="A3" s="19" t="n">
        <v>1</v>
      </c>
      <c r="B3" s="1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  <c r="E4" s="18" t="n"/>
    </row>
    <row customHeight="true" ht="18" outlineLevel="0" r="5">
      <c r="A5" s="19" t="s">
        <v>3</v>
      </c>
      <c r="B5" s="34" t="n">
        <v>5</v>
      </c>
      <c r="C5" s="18" t="n"/>
      <c r="D5" s="19" t="n"/>
      <c r="E5" s="19" t="s">
        <v>97</v>
      </c>
    </row>
    <row customHeight="true" ht="18" outlineLevel="0" r="6">
      <c r="A6" s="34" t="s">
        <v>4</v>
      </c>
      <c r="B6" s="34" t="n">
        <v>5</v>
      </c>
      <c r="C6" s="18" t="n"/>
      <c r="D6" s="19" t="n"/>
      <c r="E6" s="19" t="s">
        <v>97</v>
      </c>
    </row>
    <row customHeight="true" ht="18" outlineLevel="0" r="7">
      <c r="A7" s="34" t="s">
        <v>5</v>
      </c>
      <c r="B7" s="34" t="n">
        <v>5</v>
      </c>
      <c r="C7" s="18" t="n"/>
      <c r="D7" s="19" t="n"/>
      <c r="E7" s="19" t="s">
        <v>97</v>
      </c>
    </row>
    <row customHeight="true" ht="18" outlineLevel="0" r="8">
      <c r="A8" s="34" t="s">
        <v>6</v>
      </c>
      <c r="B8" s="34" t="n">
        <v>5</v>
      </c>
      <c r="C8" s="18" t="n"/>
      <c r="D8" s="19" t="n"/>
      <c r="E8" s="19" t="s">
        <v>97</v>
      </c>
    </row>
    <row customHeight="true" ht="18" outlineLevel="0" r="9">
      <c r="A9" s="34" t="s">
        <v>7</v>
      </c>
      <c r="B9" s="34" t="n">
        <v>5</v>
      </c>
      <c r="C9" s="18" t="n"/>
      <c r="D9" s="19" t="n"/>
      <c r="E9" s="19" t="s">
        <v>97</v>
      </c>
    </row>
    <row customHeight="true" ht="18" outlineLevel="0" r="10">
      <c r="A10" s="34" t="s">
        <v>8</v>
      </c>
      <c r="B10" s="34" t="n">
        <v>5</v>
      </c>
      <c r="C10" s="18" t="n"/>
      <c r="D10" s="19" t="n"/>
      <c r="E10" s="19" t="s">
        <v>97</v>
      </c>
    </row>
    <row customHeight="true" ht="18" outlineLevel="0" r="11">
      <c r="A11" s="34" t="s">
        <v>67</v>
      </c>
      <c r="B11" s="34" t="n">
        <v>5</v>
      </c>
      <c r="C11" s="22" t="n"/>
      <c r="D11" s="19" t="n"/>
      <c r="E11" s="19" t="s">
        <v>97</v>
      </c>
    </row>
    <row customHeight="true" ht="18" outlineLevel="0" r="12">
      <c r="A12" s="34" t="s">
        <v>10</v>
      </c>
      <c r="B12" s="34" t="n">
        <v>5</v>
      </c>
      <c r="C12" s="31" t="n"/>
      <c r="D12" s="19" t="n"/>
      <c r="E12" s="19" t="s">
        <v>97</v>
      </c>
    </row>
    <row customHeight="true" ht="18" outlineLevel="0" r="13">
      <c r="A13" s="34" t="s">
        <v>11</v>
      </c>
      <c r="B13" s="34" t="n">
        <v>5</v>
      </c>
      <c r="C13" s="31" t="n"/>
      <c r="D13" s="19" t="n"/>
      <c r="E13" s="19" t="s">
        <v>97</v>
      </c>
    </row>
    <row customHeight="true" ht="18" outlineLevel="0" r="14">
      <c r="A14" s="34" t="s">
        <v>12</v>
      </c>
      <c r="B14" s="34" t="n">
        <v>5</v>
      </c>
      <c r="C14" s="31" t="n"/>
      <c r="D14" s="19" t="n"/>
      <c r="E14" s="19" t="s">
        <v>97</v>
      </c>
    </row>
    <row customHeight="true" ht="18" outlineLevel="0" r="15">
      <c r="A15" s="34" t="s">
        <v>13</v>
      </c>
      <c r="B15" s="34" t="n">
        <v>5</v>
      </c>
      <c r="C15" s="31" t="n"/>
      <c r="D15" s="19" t="n"/>
      <c r="E15" s="19" t="s">
        <v>97</v>
      </c>
    </row>
    <row customHeight="true" ht="18" outlineLevel="0" r="16">
      <c r="A16" s="34" t="s">
        <v>14</v>
      </c>
      <c r="B16" s="34" t="n">
        <v>5</v>
      </c>
      <c r="C16" s="31" t="n"/>
      <c r="D16" s="19" t="n"/>
      <c r="E16" s="19" t="s">
        <v>97</v>
      </c>
    </row>
    <row outlineLevel="0" r="17">
      <c r="B17" s="97" t="n">
        <f aca="false" ca="false" dt2D="false" dtr="false" t="normal">(B5+B6+B7+B8+B10+B11+B12+B13+B14+B15+B16+B9)/12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89218430249485"/>
    <col customWidth="true" max="3" min="3" outlineLevel="0" width="38.8971948356271"/>
    <col customWidth="true" max="4" min="4" outlineLevel="0" width="16.207163612625"/>
  </cols>
  <sheetData>
    <row customHeight="true" ht="12.75" outlineLevel="0" r="1"/>
    <row customFormat="true" customHeight="true" ht="82.5" outlineLevel="0" r="2" s="50">
      <c r="A2" s="51" t="s">
        <v>63</v>
      </c>
      <c r="B2" s="52" t="s">
        <v>64</v>
      </c>
      <c r="C2" s="53" t="s">
        <v>65</v>
      </c>
      <c r="D2" s="9" t="s">
        <v>66</v>
      </c>
    </row>
    <row customHeight="true" ht="15" outlineLevel="0" r="3">
      <c r="A3" s="19" t="n">
        <v>1</v>
      </c>
      <c r="B3" s="19" t="n">
        <v>2</v>
      </c>
      <c r="C3" s="19" t="n">
        <v>3</v>
      </c>
      <c r="D3" s="19" t="n">
        <v>4</v>
      </c>
    </row>
    <row customHeight="true" hidden="true" ht="63" outlineLevel="0" r="4">
      <c r="A4" s="19" t="s">
        <v>15</v>
      </c>
      <c r="B4" s="19" t="n"/>
      <c r="C4" s="18" t="s">
        <v>16</v>
      </c>
      <c r="D4" s="18" t="n"/>
    </row>
    <row customHeight="true" ht="18" outlineLevel="0" r="5">
      <c r="A5" s="19" t="s">
        <v>3</v>
      </c>
      <c r="B5" s="19" t="n">
        <v>5</v>
      </c>
      <c r="C5" s="54" t="n">
        <v>43928</v>
      </c>
      <c r="D5" s="20" t="n">
        <v>0</v>
      </c>
    </row>
    <row customHeight="true" ht="17.25" outlineLevel="0" r="6">
      <c r="A6" s="34" t="s">
        <v>4</v>
      </c>
      <c r="B6" s="34" t="n">
        <v>5</v>
      </c>
      <c r="C6" s="54" t="n">
        <v>43931</v>
      </c>
      <c r="D6" s="20" t="n">
        <v>0</v>
      </c>
    </row>
    <row customHeight="true" ht="17.25" outlineLevel="0" r="7">
      <c r="A7" s="34" t="s">
        <v>5</v>
      </c>
      <c r="B7" s="34" t="n">
        <v>5</v>
      </c>
      <c r="C7" s="54" t="n">
        <v>43930</v>
      </c>
      <c r="D7" s="20" t="n">
        <v>0</v>
      </c>
    </row>
    <row customHeight="true" ht="17.25" outlineLevel="0" r="8">
      <c r="A8" s="34" t="s">
        <v>6</v>
      </c>
      <c r="B8" s="34" t="n">
        <v>5</v>
      </c>
      <c r="C8" s="54" t="n">
        <v>43931</v>
      </c>
      <c r="D8" s="20" t="n">
        <v>0</v>
      </c>
    </row>
    <row customHeight="true" ht="17.25" outlineLevel="0" r="9">
      <c r="A9" s="34" t="s">
        <v>7</v>
      </c>
      <c r="B9" s="34" t="n">
        <v>5</v>
      </c>
      <c r="C9" s="54" t="n">
        <v>43928</v>
      </c>
      <c r="D9" s="20" t="n">
        <v>0</v>
      </c>
    </row>
    <row customHeight="true" ht="17.25" outlineLevel="0" r="10">
      <c r="A10" s="34" t="s">
        <v>8</v>
      </c>
      <c r="B10" s="34" t="n">
        <v>5</v>
      </c>
      <c r="C10" s="54" t="n">
        <v>43936</v>
      </c>
      <c r="D10" s="20" t="n">
        <v>0</v>
      </c>
    </row>
    <row customHeight="true" ht="17.25" outlineLevel="0" r="11">
      <c r="A11" s="34" t="s">
        <v>67</v>
      </c>
      <c r="B11" s="34" t="n">
        <v>5</v>
      </c>
      <c r="C11" s="54" t="n">
        <v>43930</v>
      </c>
      <c r="D11" s="20" t="n">
        <v>0</v>
      </c>
    </row>
    <row customHeight="true" ht="17.25" outlineLevel="0" r="12">
      <c r="A12" s="34" t="s">
        <v>10</v>
      </c>
      <c r="B12" s="34" t="n">
        <v>5</v>
      </c>
      <c r="C12" s="54" t="n">
        <v>43930</v>
      </c>
      <c r="D12" s="20" t="n">
        <v>0</v>
      </c>
    </row>
    <row customHeight="true" ht="17.25" outlineLevel="0" r="13">
      <c r="A13" s="34" t="s">
        <v>11</v>
      </c>
      <c r="B13" s="34" t="n">
        <v>0</v>
      </c>
      <c r="C13" s="54" t="n">
        <v>43977</v>
      </c>
      <c r="D13" s="19" t="n">
        <v>41</v>
      </c>
    </row>
    <row customHeight="true" ht="17.25" outlineLevel="0" r="14">
      <c r="A14" s="34" t="s">
        <v>12</v>
      </c>
      <c r="B14" s="34" t="n">
        <v>5</v>
      </c>
      <c r="C14" s="54" t="n">
        <v>43931</v>
      </c>
      <c r="D14" s="19" t="n">
        <v>0</v>
      </c>
    </row>
    <row customHeight="true" ht="17.25" outlineLevel="0" r="15">
      <c r="A15" s="34" t="s">
        <v>13</v>
      </c>
      <c r="B15" s="34" t="n">
        <v>0</v>
      </c>
      <c r="C15" s="54" t="n">
        <v>43963</v>
      </c>
      <c r="D15" s="19" t="n">
        <v>27</v>
      </c>
    </row>
    <row customHeight="true" ht="17.25" outlineLevel="0" r="16">
      <c r="A16" s="34" t="s">
        <v>14</v>
      </c>
      <c r="B16" s="34" t="n">
        <v>5</v>
      </c>
      <c r="C16" s="54" t="n">
        <v>43928</v>
      </c>
      <c r="D16" s="19" t="n">
        <v>0</v>
      </c>
    </row>
    <row customHeight="true" ht="18.75" outlineLevel="0" r="17">
      <c r="B17" s="55" t="n">
        <f aca="false" ca="false" dt2D="false" dtr="false" t="normal">SUM(B5:B16)/12</f>
        <v>4.16666666666667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20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19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6.76472959547122"/>
    <col customWidth="true" max="2" min="2" outlineLevel="0" style="1" width="6.62379724959472"/>
    <col customWidth="true" max="3" min="3" outlineLevel="0" width="39.6018545350155"/>
    <col customWidth="true" max="4" min="4" outlineLevel="0" width="16.9118233120133"/>
    <col customWidth="true" max="5" min="5" outlineLevel="0" width="15.9253002742015"/>
    <col customWidth="true" max="6" min="6" outlineLevel="0" width="12.9657311607659"/>
    <col customWidth="true" max="7" min="7" outlineLevel="0" width="14.2341175370013"/>
    <col customWidth="true" max="8" min="8" outlineLevel="0" width="15.5025052665661"/>
  </cols>
  <sheetData>
    <row customHeight="true" ht="12.75" outlineLevel="0" r="1"/>
    <row customFormat="true" customHeight="true" ht="75.75" outlineLevel="0" r="2" s="50">
      <c r="A2" s="51" t="s">
        <v>129</v>
      </c>
      <c r="B2" s="52" t="s">
        <v>64</v>
      </c>
      <c r="C2" s="53" t="s">
        <v>53</v>
      </c>
      <c r="D2" s="9" t="s">
        <v>130</v>
      </c>
      <c r="E2" s="9" t="s">
        <v>131</v>
      </c>
    </row>
    <row customHeight="true" ht="14.25" outlineLevel="0" r="3">
      <c r="A3" s="19" t="n">
        <v>1</v>
      </c>
      <c r="B3" s="19" t="n"/>
      <c r="C3" s="19" t="s">
        <v>132</v>
      </c>
      <c r="D3" s="19" t="n">
        <v>3</v>
      </c>
      <c r="E3" s="19" t="n">
        <v>4</v>
      </c>
    </row>
    <row customHeight="true" ht="23.25" outlineLevel="0" r="4">
      <c r="A4" s="19" t="s">
        <v>3</v>
      </c>
      <c r="B4" s="19" t="n">
        <v>5</v>
      </c>
      <c r="C4" s="131" t="n">
        <v>0</v>
      </c>
      <c r="D4" s="19" t="n">
        <v>0</v>
      </c>
      <c r="E4" s="19" t="n">
        <v>1</v>
      </c>
    </row>
    <row customHeight="true" ht="20.25" outlineLevel="0" r="5">
      <c r="A5" s="34" t="s">
        <v>4</v>
      </c>
      <c r="B5" s="51" t="n">
        <v>5</v>
      </c>
      <c r="C5" s="131" t="n">
        <v>0</v>
      </c>
      <c r="D5" s="19" t="n">
        <v>0</v>
      </c>
      <c r="E5" s="19" t="n">
        <v>0</v>
      </c>
    </row>
    <row customHeight="true" ht="20.25" outlineLevel="0" r="6">
      <c r="A6" s="34" t="s">
        <v>5</v>
      </c>
      <c r="B6" s="51" t="n">
        <v>5</v>
      </c>
      <c r="C6" s="131" t="n">
        <f aca="false" ca="false" dt2D="false" dtr="false" t="normal">D6/E6*100</f>
        <v>0</v>
      </c>
      <c r="D6" s="19" t="n">
        <v>0</v>
      </c>
      <c r="E6" s="19" t="n">
        <v>3</v>
      </c>
    </row>
    <row customHeight="true" ht="20.25" outlineLevel="0" r="7">
      <c r="A7" s="34" t="s">
        <v>6</v>
      </c>
      <c r="B7" s="36" t="n">
        <v>5</v>
      </c>
      <c r="C7" s="131" t="n">
        <f aca="false" ca="false" dt2D="false" dtr="false" t="normal">D7/E7*100</f>
        <v>0</v>
      </c>
      <c r="D7" s="19" t="n">
        <v>0</v>
      </c>
      <c r="E7" s="19" t="n">
        <v>1</v>
      </c>
    </row>
    <row customHeight="true" ht="20.25" outlineLevel="0" r="8">
      <c r="A8" s="34" t="s">
        <v>7</v>
      </c>
      <c r="B8" s="36" t="n">
        <v>5</v>
      </c>
      <c r="C8" s="131" t="n">
        <v>0</v>
      </c>
      <c r="D8" s="19" t="n">
        <v>0</v>
      </c>
      <c r="E8" s="19" t="n">
        <v>0</v>
      </c>
    </row>
    <row customHeight="true" ht="20.25" outlineLevel="0" r="9">
      <c r="A9" s="34" t="s">
        <v>8</v>
      </c>
      <c r="B9" s="36" t="n">
        <v>5</v>
      </c>
      <c r="C9" s="131" t="n">
        <v>0</v>
      </c>
      <c r="D9" s="19" t="n">
        <v>0</v>
      </c>
      <c r="E9" s="19" t="n">
        <v>0</v>
      </c>
    </row>
    <row customHeight="true" ht="20.25" outlineLevel="0" r="10">
      <c r="A10" s="34" t="s">
        <v>67</v>
      </c>
      <c r="B10" s="36" t="n">
        <v>5</v>
      </c>
      <c r="C10" s="131" t="n">
        <v>0</v>
      </c>
      <c r="D10" s="34" t="n">
        <v>0</v>
      </c>
      <c r="E10" s="34" t="n">
        <v>0</v>
      </c>
    </row>
    <row customHeight="true" ht="20.25" outlineLevel="0" r="11">
      <c r="A11" s="34" t="s">
        <v>10</v>
      </c>
      <c r="B11" s="36" t="n">
        <v>5</v>
      </c>
      <c r="C11" s="131" t="n">
        <f aca="false" ca="false" dt2D="false" dtr="false" t="normal">D11/E11*100</f>
        <v>0</v>
      </c>
      <c r="D11" s="34" t="n">
        <v>0</v>
      </c>
      <c r="E11" s="34" t="n">
        <v>2</v>
      </c>
    </row>
    <row customHeight="true" ht="20.25" outlineLevel="0" r="12">
      <c r="A12" s="34" t="s">
        <v>11</v>
      </c>
      <c r="B12" s="36" t="n">
        <v>5</v>
      </c>
      <c r="C12" s="131" t="n">
        <f aca="false" ca="false" dt2D="false" dtr="false" t="normal">D12/E12*100</f>
        <v>0</v>
      </c>
      <c r="D12" s="34" t="n">
        <v>0</v>
      </c>
      <c r="E12" s="34" t="n">
        <v>1</v>
      </c>
    </row>
    <row customHeight="true" ht="20.25" outlineLevel="0" r="13">
      <c r="A13" s="34" t="s">
        <v>12</v>
      </c>
      <c r="B13" s="36" t="n">
        <v>5</v>
      </c>
      <c r="C13" s="131" t="n">
        <f aca="false" ca="false" dt2D="false" dtr="false" t="normal">D13/E13*100</f>
        <v>0</v>
      </c>
      <c r="D13" s="34" t="n">
        <v>0</v>
      </c>
      <c r="E13" s="34" t="n">
        <v>1</v>
      </c>
    </row>
    <row customHeight="true" ht="20.25" outlineLevel="0" r="14">
      <c r="A14" s="34" t="s">
        <v>13</v>
      </c>
      <c r="B14" s="36" t="n">
        <v>5</v>
      </c>
      <c r="C14" s="131" t="n">
        <f aca="false" ca="false" dt2D="false" dtr="false" t="normal">D14/E14*100</f>
        <v>0</v>
      </c>
      <c r="D14" s="34" t="n">
        <v>0</v>
      </c>
      <c r="E14" s="34" t="n">
        <v>2</v>
      </c>
    </row>
    <row customHeight="true" ht="20.25" outlineLevel="0" r="15">
      <c r="A15" s="34" t="s">
        <v>14</v>
      </c>
      <c r="B15" s="36" t="n">
        <v>5</v>
      </c>
      <c r="C15" s="131" t="n">
        <v>0</v>
      </c>
      <c r="D15" s="34" t="n">
        <v>0</v>
      </c>
      <c r="E15" s="34" t="n">
        <v>0</v>
      </c>
    </row>
    <row outlineLevel="0" r="16">
      <c r="B16" s="55" t="n">
        <f aca="false" ca="false" dt2D="false" dtr="false" t="normal">SUM(B4:B15)/12</f>
        <v>5</v>
      </c>
      <c r="C16" s="1" t="s">
        <v>68</v>
      </c>
    </row>
    <row customHeight="true" ht="14.25" outlineLevel="0" r="17"/>
    <row customHeight="true" ht="14.25" outlineLevel="0" r="18"/>
    <row customHeight="true" ht="15" outlineLevel="0" r="19"/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2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61032028740658"/>
    <col customWidth="true" max="2" min="2" outlineLevel="0" style="56" width="6.90566126468299"/>
    <col customWidth="true" max="3" min="3" outlineLevel="0" width="28.0454414196967"/>
    <col customWidth="true" max="4" min="4" outlineLevel="0" width="19.1667327260606"/>
    <col customWidth="true" max="5" min="5" outlineLevel="0" width="15.9253002742015"/>
  </cols>
  <sheetData>
    <row customHeight="true" ht="12.75" outlineLevel="0" r="1"/>
    <row customFormat="true" customHeight="true" ht="82.5" outlineLevel="0" r="2" s="50">
      <c r="A2" s="51" t="s">
        <v>54</v>
      </c>
      <c r="B2" s="52" t="s">
        <v>64</v>
      </c>
      <c r="C2" s="57" t="s">
        <v>55</v>
      </c>
      <c r="D2" s="9" t="s">
        <v>133</v>
      </c>
      <c r="E2" s="9" t="s">
        <v>134</v>
      </c>
    </row>
    <row customHeight="true" ht="14.2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</row>
    <row customHeight="true" ht="17.25" outlineLevel="0" r="5">
      <c r="A5" s="27" t="s">
        <v>3</v>
      </c>
      <c r="B5" s="136" t="s">
        <v>21</v>
      </c>
      <c r="C5" s="18" t="n"/>
      <c r="D5" s="19" t="n"/>
      <c r="E5" s="18" t="n"/>
    </row>
    <row customHeight="true" ht="18" outlineLevel="0" r="6">
      <c r="A6" s="34" t="s">
        <v>4</v>
      </c>
      <c r="B6" s="65" t="n">
        <v>5</v>
      </c>
      <c r="C6" s="22" t="n"/>
      <c r="D6" s="19" t="s">
        <v>97</v>
      </c>
      <c r="E6" s="19" t="n"/>
    </row>
    <row customHeight="true" ht="18" outlineLevel="0" r="7">
      <c r="A7" s="75" t="s">
        <v>5</v>
      </c>
      <c r="B7" s="136" t="s">
        <v>21</v>
      </c>
      <c r="C7" s="22" t="n"/>
      <c r="D7" s="19" t="n"/>
      <c r="E7" s="19" t="n"/>
    </row>
    <row customHeight="true" ht="18" outlineLevel="0" r="8">
      <c r="A8" s="75" t="s">
        <v>6</v>
      </c>
      <c r="B8" s="76" t="s">
        <v>21</v>
      </c>
      <c r="C8" s="22" t="n"/>
      <c r="D8" s="19" t="n"/>
      <c r="E8" s="19" t="n"/>
    </row>
    <row customHeight="true" ht="18" outlineLevel="0" r="9">
      <c r="A9" s="75" t="s">
        <v>7</v>
      </c>
      <c r="B9" s="76" t="s">
        <v>21</v>
      </c>
      <c r="C9" s="22" t="n"/>
      <c r="D9" s="19" t="n"/>
      <c r="E9" s="19" t="n"/>
    </row>
    <row customHeight="true" ht="18" outlineLevel="0" r="10">
      <c r="A10" s="75" t="s">
        <v>8</v>
      </c>
      <c r="B10" s="76" t="s">
        <v>21</v>
      </c>
      <c r="C10" s="22" t="n"/>
      <c r="D10" s="19" t="n"/>
      <c r="E10" s="19" t="n"/>
    </row>
    <row customHeight="true" ht="18" outlineLevel="0" r="11">
      <c r="A11" s="34" t="s">
        <v>67</v>
      </c>
      <c r="B11" s="71" t="n">
        <v>5</v>
      </c>
      <c r="C11" s="22" t="n"/>
      <c r="D11" s="19" t="s">
        <v>97</v>
      </c>
      <c r="E11" s="19" t="n"/>
    </row>
    <row customHeight="true" ht="18" outlineLevel="0" r="12">
      <c r="A12" s="34" t="s">
        <v>10</v>
      </c>
      <c r="B12" s="71" t="n">
        <v>5</v>
      </c>
      <c r="C12" s="22" t="n"/>
      <c r="D12" s="19" t="s">
        <v>97</v>
      </c>
      <c r="E12" s="19" t="n"/>
    </row>
    <row customHeight="true" ht="18" outlineLevel="0" r="13">
      <c r="A13" s="34" t="s">
        <v>11</v>
      </c>
      <c r="B13" s="71" t="n">
        <v>5</v>
      </c>
      <c r="C13" s="22" t="n"/>
      <c r="D13" s="19" t="s">
        <v>97</v>
      </c>
      <c r="E13" s="19" t="n"/>
    </row>
    <row customHeight="true" ht="18" outlineLevel="0" r="14">
      <c r="A14" s="34" t="s">
        <v>12</v>
      </c>
      <c r="B14" s="71" t="n">
        <v>5</v>
      </c>
      <c r="C14" s="22" t="n"/>
      <c r="D14" s="19" t="s">
        <v>97</v>
      </c>
      <c r="E14" s="19" t="n"/>
    </row>
    <row customHeight="true" ht="18" outlineLevel="0" r="15">
      <c r="A15" s="101" t="s">
        <v>13</v>
      </c>
      <c r="B15" s="71" t="n">
        <v>5</v>
      </c>
      <c r="C15" s="22" t="n"/>
      <c r="D15" s="19" t="s">
        <v>97</v>
      </c>
      <c r="E15" s="19" t="n"/>
    </row>
    <row customHeight="true" ht="18" outlineLevel="0" r="16">
      <c r="A16" s="75" t="s">
        <v>14</v>
      </c>
      <c r="B16" s="76" t="s">
        <v>21</v>
      </c>
      <c r="C16" s="22" t="n"/>
      <c r="D16" s="19" t="n"/>
      <c r="E16" s="19" t="n"/>
    </row>
    <row outlineLevel="0" r="17">
      <c r="B17" s="55" t="n">
        <f aca="false" ca="false" dt2D="false" dtr="false" t="normal">SUM(B5:B16)/6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1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32845694898303"/>
    <col customWidth="true" max="2" min="2" outlineLevel="0" style="56" width="10.4289577316304"/>
    <col customWidth="true" max="3" min="3" outlineLevel="0" width="19.3076657486018"/>
    <col customWidth="true" max="4" min="4" outlineLevel="0" width="15.7843686049897"/>
    <col customWidth="true" hidden="true" max="5" min="5" outlineLevel="0" width="13.811322529366"/>
    <col customWidth="true" hidden="true" max="6" min="6" outlineLevel="0" width="12.9657311607659"/>
    <col customWidth="true" max="7" min="7" outlineLevel="0" width="13.2475944991894"/>
    <col customWidth="true" max="8" min="8" outlineLevel="0" width="10.4289577316304"/>
  </cols>
  <sheetData>
    <row customHeight="true" ht="12.75" outlineLevel="0" r="1"/>
    <row customFormat="true" customHeight="true" ht="138" outlineLevel="0" r="2" s="50">
      <c r="A2" s="51" t="s">
        <v>17</v>
      </c>
      <c r="B2" s="52" t="s">
        <v>64</v>
      </c>
      <c r="C2" s="57" t="s">
        <v>18</v>
      </c>
      <c r="D2" s="58" t="s">
        <v>69</v>
      </c>
      <c r="E2" s="9" t="s">
        <v>70</v>
      </c>
      <c r="F2" s="9" t="s">
        <v>71</v>
      </c>
      <c r="G2" s="58" t="s">
        <v>72</v>
      </c>
    </row>
    <row customHeight="true" ht="19.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  <c r="F3" s="19" t="s">
        <v>73</v>
      </c>
      <c r="G3" s="19" t="n">
        <v>6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  <c r="F4" s="18" t="n"/>
      <c r="G4" s="18" t="n"/>
    </row>
    <row customFormat="true" customHeight="true" ht="18.75" outlineLevel="0" r="5" s="60">
      <c r="A5" s="27" t="s">
        <v>3</v>
      </c>
      <c r="B5" s="61" t="s">
        <v>21</v>
      </c>
      <c r="C5" s="62" t="n">
        <f aca="false" ca="false" dt2D="false" dtr="false" t="normal">G5/D5*100%</f>
        <v>0</v>
      </c>
      <c r="D5" s="63" t="n">
        <v>88</v>
      </c>
      <c r="E5" s="17" t="n"/>
      <c r="F5" s="64" t="n"/>
      <c r="G5" s="63" t="n">
        <v>0</v>
      </c>
    </row>
    <row customHeight="true" ht="18" outlineLevel="0" r="6">
      <c r="A6" s="34" t="s">
        <v>4</v>
      </c>
      <c r="B6" s="65" t="n">
        <v>5</v>
      </c>
      <c r="C6" s="66" t="n">
        <f aca="false" ca="false" dt2D="false" dtr="false" t="normal">G6/D6*100%</f>
        <v>0.718026032801594</v>
      </c>
      <c r="D6" s="67" t="n">
        <v>303156</v>
      </c>
      <c r="E6" s="67" t="n"/>
      <c r="F6" s="67" t="n"/>
      <c r="G6" s="68" t="n">
        <v>217673.9</v>
      </c>
      <c r="H6" s="69" t="n"/>
    </row>
    <row customHeight="true" ht="18" outlineLevel="0" r="7">
      <c r="A7" s="34" t="s">
        <v>5</v>
      </c>
      <c r="B7" s="65" t="n">
        <v>5</v>
      </c>
      <c r="C7" s="66" t="n">
        <f aca="false" ca="false" dt2D="false" dtr="false" t="normal">G7/D7*100%</f>
        <v>0.981816962339448</v>
      </c>
      <c r="D7" s="67" t="n">
        <v>14909.5</v>
      </c>
      <c r="E7" s="67" t="n"/>
      <c r="F7" s="67" t="n"/>
      <c r="G7" s="68" t="n">
        <v>14638.4</v>
      </c>
      <c r="H7" s="70" t="n"/>
    </row>
    <row customHeight="true" ht="18" outlineLevel="0" r="8">
      <c r="A8" s="34" t="s">
        <v>6</v>
      </c>
      <c r="B8" s="71" t="n">
        <v>5</v>
      </c>
      <c r="C8" s="66" t="n">
        <f aca="false" ca="false" dt2D="false" dtr="false" t="normal">G8/D8*100%</f>
        <v>0.482025122901629</v>
      </c>
      <c r="D8" s="72" t="n">
        <v>24328.4</v>
      </c>
      <c r="E8" s="72" t="n"/>
      <c r="F8" s="72" t="n"/>
      <c r="G8" s="73" t="n">
        <v>11726.9</v>
      </c>
      <c r="H8" s="74" t="n"/>
    </row>
    <row customFormat="true" customHeight="true" ht="18" outlineLevel="0" r="9" s="60">
      <c r="A9" s="75" t="s">
        <v>7</v>
      </c>
      <c r="B9" s="76" t="s">
        <v>21</v>
      </c>
      <c r="C9" s="62" t="n">
        <f aca="false" ca="false" dt2D="false" dtr="false" t="normal">G9/D9*100%</f>
        <v>0</v>
      </c>
      <c r="D9" s="64" t="n">
        <v>4092</v>
      </c>
      <c r="E9" s="64" t="n"/>
      <c r="F9" s="64" t="n"/>
      <c r="G9" s="77" t="n">
        <v>0</v>
      </c>
      <c r="H9" s="78" t="n"/>
    </row>
    <row customHeight="true" ht="18" outlineLevel="0" r="10">
      <c r="A10" s="34" t="s">
        <v>8</v>
      </c>
      <c r="B10" s="71" t="n">
        <v>5</v>
      </c>
      <c r="C10" s="66" t="n">
        <f aca="false" ca="false" dt2D="false" dtr="false" t="normal">G10/D10*100%</f>
        <v>1</v>
      </c>
      <c r="D10" s="67" t="n">
        <v>39143.8</v>
      </c>
      <c r="E10" s="67" t="n"/>
      <c r="F10" s="67" t="n"/>
      <c r="G10" s="68" t="n">
        <v>39143.8</v>
      </c>
    </row>
    <row customHeight="true" ht="18" outlineLevel="0" r="11">
      <c r="A11" s="34" t="s">
        <v>67</v>
      </c>
      <c r="B11" s="71" t="n">
        <v>5</v>
      </c>
      <c r="C11" s="66" t="n">
        <f aca="false" ca="false" dt2D="false" dtr="false" t="normal">G11/D11*100%</f>
        <v>1</v>
      </c>
      <c r="D11" s="67" t="n">
        <v>166026</v>
      </c>
      <c r="E11" s="67" t="n"/>
      <c r="F11" s="67" t="n"/>
      <c r="G11" s="68" t="n">
        <v>166026</v>
      </c>
    </row>
    <row customHeight="true" ht="18" outlineLevel="0" r="12">
      <c r="A12" s="34" t="s">
        <v>10</v>
      </c>
      <c r="B12" s="71" t="n">
        <v>5</v>
      </c>
      <c r="C12" s="66" t="n">
        <f aca="false" ca="false" dt2D="false" dtr="false" t="normal">G12/D12*100%</f>
        <v>1</v>
      </c>
      <c r="D12" s="67" t="n">
        <v>1884781.3</v>
      </c>
      <c r="E12" s="67" t="n"/>
      <c r="F12" s="67" t="n"/>
      <c r="G12" s="68" t="n">
        <v>1884781.3</v>
      </c>
    </row>
    <row customFormat="true" customHeight="true" ht="18" outlineLevel="0" r="13" s="0">
      <c r="A13" s="34" t="s">
        <v>11</v>
      </c>
      <c r="B13" s="71" t="n">
        <v>5</v>
      </c>
      <c r="C13" s="66" t="n">
        <f aca="false" ca="false" dt2D="false" dtr="false" t="normal">G13/D13*100%</f>
        <v>0.984864964451321</v>
      </c>
      <c r="D13" s="67" t="n">
        <v>1407984.8</v>
      </c>
      <c r="E13" s="67" t="n"/>
      <c r="F13" s="67" t="n"/>
      <c r="G13" s="68" t="n">
        <v>1386674.9</v>
      </c>
      <c r="H13" s="74" t="n"/>
    </row>
    <row customHeight="true" ht="18" outlineLevel="0" r="14">
      <c r="A14" s="34" t="s">
        <v>12</v>
      </c>
      <c r="B14" s="71" t="n">
        <v>5</v>
      </c>
      <c r="C14" s="66" t="n">
        <f aca="false" ca="false" dt2D="false" dtr="false" t="normal">G14/D14*100%</f>
        <v>0.999976146504986</v>
      </c>
      <c r="D14" s="67" t="n">
        <v>943258</v>
      </c>
      <c r="E14" s="67" t="n"/>
      <c r="F14" s="67" t="n"/>
      <c r="G14" s="68" t="n">
        <v>943235.5</v>
      </c>
      <c r="H14" s="0" t="n"/>
    </row>
    <row customFormat="true" customHeight="true" ht="18" outlineLevel="0" r="15" s="60">
      <c r="A15" s="75" t="s">
        <v>13</v>
      </c>
      <c r="B15" s="76" t="s">
        <v>21</v>
      </c>
      <c r="C15" s="62" t="n">
        <f aca="false" ca="false" dt2D="false" dtr="false" t="normal">G15/D15*100%</f>
        <v>0</v>
      </c>
      <c r="D15" s="64" t="n">
        <v>24142.3</v>
      </c>
      <c r="E15" s="64" t="n"/>
      <c r="F15" s="64" t="n"/>
      <c r="G15" s="77" t="n">
        <v>0</v>
      </c>
    </row>
    <row customFormat="true" customHeight="true" ht="18" outlineLevel="0" r="16" s="60">
      <c r="A16" s="75" t="s">
        <v>14</v>
      </c>
      <c r="B16" s="76" t="s">
        <v>21</v>
      </c>
      <c r="C16" s="62" t="n">
        <f aca="false" ca="false" dt2D="false" dtr="false" t="normal">G16/D16*100%</f>
        <v>0</v>
      </c>
      <c r="D16" s="64" t="n">
        <v>4296.7</v>
      </c>
      <c r="E16" s="64" t="n"/>
      <c r="F16" s="64" t="n"/>
      <c r="G16" s="77" t="n">
        <v>0</v>
      </c>
    </row>
    <row customHeight="true" ht="18.75" outlineLevel="0" r="17">
      <c r="B17" s="55" t="n">
        <f aca="false" ca="false" dt2D="false" dtr="false" t="normal">SUM(B5:B16)/8</f>
        <v>5</v>
      </c>
      <c r="C17" s="1" t="s">
        <v>68</v>
      </c>
      <c r="D17" s="79" t="n">
        <f aca="false" ca="false" dt2D="false" dtr="false" t="normal">SUM(D5:F16)</f>
        <v>4816206.8</v>
      </c>
      <c r="E17" s="79" t="n">
        <f aca="false" ca="false" dt2D="false" dtr="false" t="normal">SUM(E6:E14)</f>
        <v>0</v>
      </c>
      <c r="F17" s="79" t="n">
        <f aca="false" ca="false" dt2D="false" dtr="false" t="normal">SUM(F6:F14)</f>
        <v>0</v>
      </c>
      <c r="G17" s="79" t="n">
        <f aca="false" ca="false" dt2D="false" dtr="false" t="normal">SUM(G6:G16)</f>
        <v>4663900.7</v>
      </c>
    </row>
  </sheetData>
  <pageMargins bottom="0.984251976013184" footer="0.511811017990112" header="0.511811017990112" left="0.393700778484344" right="0.393700778484344" top="0.984251976013184"/>
  <pageSetup fitToHeight="0" fitToWidth="0" orientation="portrait" paperHeight="297mm" paperSize="9" paperWidth="210mm" scale="100"/>
  <legacyDrawing r:id="rId2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Y24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61032028740658"/>
    <col customWidth="true" max="2" min="2" outlineLevel="0" style="56" width="6.90566126468299"/>
    <col customWidth="true" max="3" min="3" outlineLevel="0" width="33.5417832856031"/>
    <col customWidth="true" max="4" min="4" outlineLevel="0" width="19.1667327260606"/>
    <col customWidth="true" max="5" min="5" outlineLevel="0" width="15.9253002742015"/>
  </cols>
  <sheetData>
    <row customHeight="true" ht="12.75" outlineLevel="0" r="1"/>
    <row customFormat="true" customHeight="true" ht="114" outlineLevel="0" r="2" s="50">
      <c r="A2" s="51" t="s">
        <v>19</v>
      </c>
      <c r="B2" s="52" t="s">
        <v>64</v>
      </c>
      <c r="C2" s="57" t="s">
        <v>20</v>
      </c>
      <c r="D2" s="9" t="s">
        <v>69</v>
      </c>
      <c r="E2" s="9" t="s">
        <v>74</v>
      </c>
    </row>
    <row customHeight="true" ht="14.25" outlineLevel="0" r="3">
      <c r="A3" s="19" t="n">
        <v>1</v>
      </c>
      <c r="B3" s="59" t="n"/>
      <c r="C3" s="19" t="s">
        <v>75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</row>
    <row customHeight="true" ht="16.5" outlineLevel="0" r="5">
      <c r="A5" s="27" t="s">
        <v>3</v>
      </c>
      <c r="B5" s="76" t="s">
        <v>21</v>
      </c>
      <c r="C5" s="17" t="n"/>
      <c r="D5" s="63" t="n">
        <v>88</v>
      </c>
      <c r="E5" s="27" t="n">
        <v>0</v>
      </c>
    </row>
    <row customHeight="true" ht="18" outlineLevel="0" r="6">
      <c r="A6" s="34" t="s">
        <v>4</v>
      </c>
      <c r="B6" s="80" t="n">
        <v>3</v>
      </c>
      <c r="C6" s="81" t="n">
        <f aca="false" ca="false" dt2D="false" dtr="false" t="normal">E6/D6*100</f>
        <v>55.6241011228542</v>
      </c>
      <c r="D6" s="67" t="n">
        <v>303156</v>
      </c>
      <c r="E6" s="82" t="n">
        <v>168627.8</v>
      </c>
      <c r="F6" s="0" t="n"/>
      <c r="G6" s="0" t="n"/>
      <c r="H6" s="0" t="n"/>
      <c r="I6" s="0" t="n"/>
      <c r="J6" s="0" t="n"/>
      <c r="K6" s="0" t="n"/>
      <c r="L6" s="0" t="n"/>
      <c r="M6" s="0" t="n"/>
      <c r="N6" s="0" t="n"/>
      <c r="O6" s="0" t="n"/>
      <c r="P6" s="0" t="n"/>
      <c r="Q6" s="0" t="n"/>
      <c r="R6" s="0" t="n"/>
      <c r="S6" s="0" t="n"/>
      <c r="T6" s="0" t="n"/>
      <c r="U6" s="0" t="n"/>
      <c r="V6" s="0" t="n"/>
      <c r="W6" s="0" t="n"/>
      <c r="X6" s="0" t="n"/>
      <c r="Y6" s="0" t="n"/>
    </row>
    <row customHeight="true" ht="18" outlineLevel="0" r="7">
      <c r="A7" s="75" t="s">
        <v>5</v>
      </c>
      <c r="B7" s="76" t="s">
        <v>21</v>
      </c>
      <c r="C7" s="83" t="n"/>
      <c r="D7" s="64" t="n">
        <v>14909.5</v>
      </c>
      <c r="E7" s="84" t="n">
        <v>0</v>
      </c>
      <c r="F7" s="0" t="n"/>
      <c r="G7" s="0" t="n"/>
      <c r="H7" s="0" t="n"/>
      <c r="I7" s="0" t="n"/>
      <c r="J7" s="0" t="n"/>
      <c r="K7" s="0" t="n"/>
      <c r="L7" s="0" t="n"/>
      <c r="M7" s="0" t="n"/>
      <c r="N7" s="0" t="n"/>
      <c r="O7" s="0" t="n"/>
      <c r="P7" s="0" t="n"/>
      <c r="Q7" s="0" t="n"/>
      <c r="R7" s="0" t="n"/>
      <c r="S7" s="0" t="n"/>
      <c r="T7" s="0" t="n"/>
      <c r="U7" s="0" t="n"/>
      <c r="V7" s="0" t="n"/>
      <c r="W7" s="0" t="n"/>
      <c r="X7" s="0" t="n"/>
      <c r="Y7" s="0" t="n"/>
    </row>
    <row customFormat="true" customHeight="true" ht="18" outlineLevel="0" r="8" s="60">
      <c r="A8" s="75" t="s">
        <v>6</v>
      </c>
      <c r="B8" s="76" t="s">
        <v>21</v>
      </c>
      <c r="C8" s="83" t="n"/>
      <c r="D8" s="64" t="n">
        <v>24328.4</v>
      </c>
      <c r="E8" s="84" t="n">
        <v>0</v>
      </c>
      <c r="F8" s="0" t="n"/>
      <c r="G8" s="0" t="n"/>
      <c r="H8" s="0" t="n"/>
      <c r="I8" s="0" t="n"/>
      <c r="J8" s="0" t="n"/>
      <c r="K8" s="0" t="n"/>
      <c r="L8" s="0" t="n"/>
      <c r="M8" s="0" t="n"/>
      <c r="N8" s="0" t="n"/>
      <c r="O8" s="0" t="n"/>
      <c r="P8" s="0" t="n"/>
      <c r="Q8" s="0" t="n"/>
      <c r="R8" s="0" t="n"/>
      <c r="S8" s="0" t="n"/>
      <c r="T8" s="0" t="n"/>
      <c r="U8" s="0" t="n"/>
      <c r="V8" s="0" t="n"/>
      <c r="W8" s="0" t="n"/>
      <c r="X8" s="0" t="n"/>
      <c r="Y8" s="0" t="n"/>
    </row>
    <row customFormat="true" customHeight="true" ht="18" outlineLevel="0" r="9" s="60">
      <c r="A9" s="75" t="s">
        <v>7</v>
      </c>
      <c r="B9" s="76" t="s">
        <v>21</v>
      </c>
      <c r="C9" s="83" t="n"/>
      <c r="D9" s="64" t="n">
        <v>4092</v>
      </c>
      <c r="E9" s="84" t="n">
        <v>0</v>
      </c>
      <c r="F9" s="0" t="n"/>
      <c r="G9" s="0" t="n"/>
      <c r="H9" s="0" t="n"/>
      <c r="I9" s="0" t="n"/>
      <c r="J9" s="0" t="n"/>
      <c r="K9" s="0" t="n"/>
      <c r="L9" s="0" t="n"/>
      <c r="M9" s="0" t="n"/>
      <c r="N9" s="0" t="n"/>
      <c r="O9" s="0" t="n"/>
      <c r="P9" s="0" t="n"/>
      <c r="Q9" s="0" t="n"/>
      <c r="R9" s="0" t="n"/>
      <c r="S9" s="0" t="n"/>
      <c r="T9" s="0" t="n"/>
      <c r="U9" s="0" t="n"/>
      <c r="V9" s="0" t="n"/>
      <c r="W9" s="0" t="n"/>
      <c r="X9" s="0" t="n"/>
      <c r="Y9" s="0" t="n"/>
    </row>
    <row customFormat="true" customHeight="true" ht="18" outlineLevel="0" r="10" s="60">
      <c r="A10" s="75" t="s">
        <v>8</v>
      </c>
      <c r="B10" s="76" t="s">
        <v>21</v>
      </c>
      <c r="C10" s="83" t="n"/>
      <c r="D10" s="64" t="n">
        <v>39143.8</v>
      </c>
      <c r="E10" s="84" t="n">
        <v>0</v>
      </c>
      <c r="F10" s="0" t="n"/>
      <c r="G10" s="0" t="n"/>
      <c r="H10" s="0" t="n"/>
      <c r="I10" s="0" t="n"/>
      <c r="J10" s="0" t="n"/>
      <c r="K10" s="0" t="n"/>
      <c r="L10" s="0" t="n"/>
      <c r="M10" s="0" t="n"/>
      <c r="N10" s="0" t="n"/>
      <c r="O10" s="0" t="n"/>
      <c r="P10" s="0" t="n"/>
      <c r="Q10" s="0" t="n"/>
      <c r="R10" s="0" t="n"/>
      <c r="S10" s="0" t="n"/>
      <c r="T10" s="0" t="n"/>
      <c r="U10" s="0" t="n"/>
      <c r="V10" s="0" t="n"/>
      <c r="W10" s="0" t="n"/>
      <c r="X10" s="0" t="n"/>
      <c r="Y10" s="0" t="n"/>
    </row>
    <row customHeight="true" ht="18" outlineLevel="0" r="11">
      <c r="A11" s="34" t="s">
        <v>67</v>
      </c>
      <c r="B11" s="71" t="n">
        <v>5</v>
      </c>
      <c r="C11" s="81" t="n">
        <f aca="false" ca="false" dt2D="false" dtr="false" t="normal">E11/D11*100</f>
        <v>95.9266620890704</v>
      </c>
      <c r="D11" s="67" t="n">
        <v>166026</v>
      </c>
      <c r="E11" s="82" t="n">
        <v>159263.2</v>
      </c>
      <c r="F11" s="0" t="n"/>
      <c r="G11" s="0" t="n"/>
      <c r="H11" s="0" t="n"/>
      <c r="I11" s="0" t="n"/>
      <c r="J11" s="0" t="n"/>
      <c r="K11" s="0" t="n"/>
      <c r="L11" s="0" t="n"/>
      <c r="M11" s="0" t="n"/>
      <c r="N11" s="0" t="n"/>
      <c r="O11" s="0" t="n"/>
      <c r="P11" s="0" t="n"/>
      <c r="Q11" s="0" t="n"/>
      <c r="R11" s="0" t="n"/>
      <c r="S11" s="0" t="n"/>
      <c r="T11" s="0" t="n"/>
      <c r="U11" s="0" t="n"/>
      <c r="V11" s="0" t="n"/>
      <c r="W11" s="0" t="n"/>
      <c r="X11" s="0" t="n"/>
      <c r="Y11" s="0" t="n"/>
    </row>
    <row customHeight="true" ht="18" outlineLevel="0" r="12">
      <c r="A12" s="34" t="s">
        <v>10</v>
      </c>
      <c r="B12" s="71" t="n">
        <v>5</v>
      </c>
      <c r="C12" s="81" t="n">
        <f aca="false" ca="false" dt2D="false" dtr="false" t="normal">E12/D12*100</f>
        <v>82.6380121661861</v>
      </c>
      <c r="D12" s="67" t="n">
        <v>1884781.3</v>
      </c>
      <c r="E12" s="82" t="n">
        <v>1557545.8</v>
      </c>
      <c r="F12" s="0" t="n"/>
      <c r="G12" s="0" t="n"/>
      <c r="H12" s="0" t="n"/>
      <c r="I12" s="0" t="n"/>
      <c r="J12" s="0" t="n"/>
      <c r="K12" s="0" t="n"/>
      <c r="L12" s="0" t="n"/>
      <c r="M12" s="0" t="n"/>
      <c r="N12" s="0" t="n"/>
      <c r="O12" s="0" t="n"/>
      <c r="P12" s="0" t="n"/>
      <c r="Q12" s="0" t="n"/>
      <c r="R12" s="0" t="n"/>
      <c r="S12" s="0" t="n"/>
      <c r="T12" s="0" t="n"/>
      <c r="U12" s="0" t="n"/>
      <c r="V12" s="0" t="n"/>
      <c r="W12" s="0" t="n"/>
      <c r="X12" s="0" t="n"/>
      <c r="Y12" s="0" t="n"/>
    </row>
    <row customFormat="true" customHeight="true" ht="18" outlineLevel="0" r="13" s="60">
      <c r="A13" s="34" t="s">
        <v>11</v>
      </c>
      <c r="B13" s="71" t="n">
        <v>0</v>
      </c>
      <c r="C13" s="81" t="n">
        <f aca="false" ca="false" dt2D="false" dtr="false" t="normal">E13/D13*100</f>
        <v>1.40081767928176</v>
      </c>
      <c r="D13" s="67" t="n">
        <v>1407984.8</v>
      </c>
      <c r="E13" s="82" t="n">
        <v>19723.3</v>
      </c>
      <c r="F13" s="0" t="n"/>
      <c r="G13" s="0" t="n"/>
      <c r="H13" s="0" t="n"/>
      <c r="I13" s="0" t="n"/>
      <c r="J13" s="0" t="n"/>
      <c r="K13" s="0" t="n"/>
      <c r="L13" s="0" t="n"/>
      <c r="M13" s="0" t="n"/>
      <c r="N13" s="0" t="n"/>
      <c r="O13" s="0" t="n"/>
      <c r="P13" s="0" t="n"/>
      <c r="Q13" s="0" t="n"/>
      <c r="R13" s="0" t="n"/>
      <c r="S13" s="0" t="n"/>
      <c r="T13" s="0" t="n"/>
      <c r="U13" s="0" t="n"/>
      <c r="V13" s="0" t="n"/>
      <c r="W13" s="0" t="n"/>
      <c r="X13" s="0" t="n"/>
      <c r="Y13" s="0" t="n"/>
    </row>
    <row customHeight="true" ht="18" outlineLevel="0" r="14">
      <c r="A14" s="34" t="s">
        <v>12</v>
      </c>
      <c r="B14" s="71" t="n">
        <v>0</v>
      </c>
      <c r="C14" s="81" t="n">
        <f aca="false" ca="false" dt2D="false" dtr="false" t="normal">E14/D14*100</f>
        <v>11.0213218440766</v>
      </c>
      <c r="D14" s="67" t="n">
        <v>943258</v>
      </c>
      <c r="E14" s="82" t="n">
        <v>103959.5</v>
      </c>
      <c r="F14" s="0" t="n"/>
      <c r="G14" s="0" t="n"/>
      <c r="H14" s="0" t="n"/>
      <c r="I14" s="0" t="n"/>
      <c r="J14" s="0" t="n"/>
      <c r="K14" s="0" t="n"/>
      <c r="L14" s="0" t="n"/>
      <c r="M14" s="0" t="n"/>
      <c r="N14" s="0" t="n"/>
      <c r="O14" s="0" t="n"/>
      <c r="P14" s="0" t="n"/>
      <c r="Q14" s="0" t="n"/>
      <c r="R14" s="0" t="n"/>
      <c r="S14" s="0" t="n"/>
      <c r="T14" s="0" t="n"/>
      <c r="U14" s="0" t="n"/>
      <c r="V14" s="0" t="n"/>
      <c r="W14" s="0" t="n"/>
      <c r="X14" s="0" t="n"/>
      <c r="Y14" s="0" t="n"/>
    </row>
    <row customFormat="true" customHeight="true" ht="18" outlineLevel="0" r="15" s="60">
      <c r="A15" s="34" t="s">
        <v>13</v>
      </c>
      <c r="B15" s="71" t="n">
        <v>0</v>
      </c>
      <c r="C15" s="81" t="n">
        <f aca="false" ca="false" dt2D="false" dtr="false" t="normal">E15/D15*100</f>
        <v>11.6244102674559</v>
      </c>
      <c r="D15" s="67" t="n">
        <v>24142.3</v>
      </c>
      <c r="E15" s="82" t="n">
        <v>2806.4</v>
      </c>
      <c r="F15" s="0" t="n"/>
      <c r="G15" s="0" t="n"/>
      <c r="H15" s="0" t="n"/>
      <c r="I15" s="0" t="n"/>
      <c r="J15" s="0" t="n"/>
      <c r="K15" s="0" t="n"/>
      <c r="L15" s="0" t="n"/>
      <c r="M15" s="0" t="n"/>
      <c r="N15" s="0" t="n"/>
      <c r="O15" s="0" t="n"/>
      <c r="P15" s="0" t="n"/>
      <c r="Q15" s="0" t="n"/>
      <c r="R15" s="0" t="n"/>
      <c r="S15" s="0" t="n"/>
      <c r="T15" s="0" t="n"/>
      <c r="U15" s="0" t="n"/>
      <c r="V15" s="0" t="n"/>
      <c r="W15" s="0" t="n"/>
      <c r="X15" s="0" t="n"/>
      <c r="Y15" s="0" t="n"/>
    </row>
    <row customFormat="true" customHeight="true" ht="18" outlineLevel="0" r="16" s="60">
      <c r="A16" s="75" t="s">
        <v>14</v>
      </c>
      <c r="B16" s="76" t="s">
        <v>21</v>
      </c>
      <c r="C16" s="83" t="n">
        <f aca="false" ca="false" dt2D="false" dtr="false" t="normal">E16/D16*100</f>
        <v>0</v>
      </c>
      <c r="D16" s="64" t="n">
        <v>4296.7</v>
      </c>
      <c r="E16" s="84" t="n"/>
      <c r="F16" s="0" t="n"/>
      <c r="G16" s="0" t="n"/>
      <c r="H16" s="0" t="n"/>
      <c r="I16" s="0" t="n"/>
      <c r="J16" s="0" t="n"/>
      <c r="K16" s="0" t="n"/>
      <c r="L16" s="0" t="n"/>
      <c r="M16" s="0" t="n"/>
      <c r="N16" s="0" t="n"/>
      <c r="O16" s="0" t="n"/>
      <c r="P16" s="0" t="n"/>
      <c r="Q16" s="0" t="n"/>
      <c r="R16" s="0" t="n"/>
      <c r="S16" s="0" t="n"/>
      <c r="T16" s="0" t="n"/>
      <c r="U16" s="0" t="n"/>
      <c r="V16" s="0" t="n"/>
      <c r="W16" s="0" t="n"/>
      <c r="X16" s="0" t="n"/>
      <c r="Y16" s="0" t="n"/>
    </row>
    <row customHeight="true" ht="16.5" outlineLevel="0" r="17">
      <c r="B17" s="55" t="n">
        <f aca="false" ca="false" dt2D="false" dtr="false" t="normal">(B6+B11+B12+B14+B13+B15)/6</f>
        <v>2.16666666666667</v>
      </c>
      <c r="C17" s="1" t="s">
        <v>68</v>
      </c>
      <c r="D17" s="85" t="n">
        <f aca="false" ca="false" dt2D="false" dtr="false" t="normal">SUM(D5:D16)</f>
        <v>4816206.8</v>
      </c>
      <c r="E17" s="85" t="n">
        <f aca="false" ca="false" dt2D="false" dtr="false" t="normal">E6+E15+E14+E13+E12+E11</f>
        <v>2011926</v>
      </c>
      <c r="F17" s="0" t="n"/>
      <c r="G17" s="0" t="n"/>
      <c r="H17" s="0" t="n"/>
      <c r="I17" s="0" t="n"/>
      <c r="J17" s="0" t="n"/>
      <c r="K17" s="0" t="n"/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  <c r="W17" s="0" t="n"/>
      <c r="X17" s="0" t="n"/>
      <c r="Y17" s="0" t="n"/>
    </row>
    <row outlineLevel="0" r="18">
      <c r="F18" s="0" t="n"/>
      <c r="G18" s="0" t="n"/>
      <c r="H18" s="0" t="n"/>
      <c r="I18" s="0" t="n"/>
      <c r="J18" s="0" t="n"/>
      <c r="K18" s="0" t="n"/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  <c r="W18" s="0" t="n"/>
      <c r="X18" s="0" t="n"/>
      <c r="Y18" s="0" t="n"/>
    </row>
    <row outlineLevel="0" r="19">
      <c r="F19" s="0" t="n"/>
      <c r="G19" s="0" t="n"/>
      <c r="H19" s="0" t="n"/>
      <c r="I19" s="0" t="n"/>
      <c r="J19" s="0" t="n"/>
      <c r="K19" s="0" t="n"/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  <c r="W19" s="0" t="n"/>
      <c r="X19" s="0" t="n"/>
      <c r="Y19" s="0" t="n"/>
    </row>
    <row outlineLevel="0" r="20">
      <c r="F20" s="0" t="n"/>
      <c r="G20" s="0" t="n"/>
      <c r="H20" s="0" t="n"/>
      <c r="I20" s="0" t="n"/>
      <c r="J20" s="0" t="n"/>
      <c r="K20" s="0" t="n"/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  <c r="W20" s="0" t="n"/>
      <c r="X20" s="0" t="n"/>
      <c r="Y20" s="0" t="n"/>
    </row>
    <row outlineLevel="0" r="21">
      <c r="F21" s="0" t="n"/>
      <c r="G21" s="0" t="n"/>
      <c r="H21" s="0" t="n"/>
      <c r="I21" s="0" t="n"/>
      <c r="J21" s="0" t="n"/>
      <c r="K21" s="0" t="n"/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  <c r="W21" s="0" t="n"/>
      <c r="X21" s="0" t="n"/>
      <c r="Y21" s="0" t="n"/>
    </row>
    <row outlineLevel="0" r="22">
      <c r="F22" s="0" t="n"/>
      <c r="G22" s="0" t="n"/>
      <c r="H22" s="0" t="n"/>
      <c r="I22" s="0" t="n"/>
      <c r="J22" s="0" t="n"/>
      <c r="K22" s="0" t="n"/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  <c r="W22" s="0" t="n"/>
      <c r="X22" s="0" t="n"/>
      <c r="Y22" s="0" t="n"/>
    </row>
    <row outlineLevel="0" r="23">
      <c r="F23" s="0" t="n"/>
      <c r="G23" s="0" t="n"/>
      <c r="H23" s="0" t="n"/>
      <c r="I23" s="0" t="n"/>
      <c r="J23" s="0" t="n"/>
      <c r="K23" s="0" t="n"/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  <c r="W23" s="0" t="n"/>
      <c r="X23" s="0" t="n"/>
      <c r="Y23" s="0" t="n"/>
    </row>
    <row outlineLevel="0" r="24">
      <c r="F24" s="0" t="n"/>
      <c r="G24" s="0" t="n"/>
      <c r="H24" s="0" t="n"/>
      <c r="I24" s="0" t="n"/>
      <c r="J24" s="0" t="n"/>
      <c r="K24" s="0" t="n"/>
      <c r="L24" s="0" t="n"/>
      <c r="M24" s="0" t="n"/>
      <c r="N24" s="0" t="n"/>
      <c r="O24" s="0" t="n"/>
      <c r="P24" s="0" t="n"/>
      <c r="Q24" s="0" t="n"/>
      <c r="R24" s="0" t="n"/>
      <c r="S24" s="0" t="n"/>
      <c r="T24" s="0" t="n"/>
      <c r="U24" s="0" t="n"/>
      <c r="V24" s="0" t="n"/>
      <c r="W24" s="0" t="n"/>
      <c r="X24" s="0" t="n"/>
      <c r="Y24" s="0" t="n"/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V86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61032028740658"/>
    <col customWidth="true" max="3" min="3" outlineLevel="0" width="23.5356198849433"/>
    <col customWidth="true" max="4" min="4" outlineLevel="0" style="86" width="13.5294591909424"/>
    <col customWidth="true" max="5" min="5" outlineLevel="0" width="14.6569138979661"/>
    <col customWidth="true" max="6" min="6" outlineLevel="0" width="12.5429361531306"/>
    <col customWidth="true" max="7" min="7" outlineLevel="0" width="12.1201397921658"/>
    <col customWidth="true" max="17" min="8" outlineLevel="0" width="9.01963900951847"/>
    <col customWidth="true" max="18" min="18" outlineLevel="0" width="9.01963900951847"/>
    <col customWidth="true" max="22" min="19" outlineLevel="0" width="9.01963900951847"/>
  </cols>
  <sheetData>
    <row customHeight="true" ht="12.75" outlineLevel="0" r="1"/>
    <row customFormat="true" customHeight="true" ht="78" outlineLevel="0" r="2" s="50">
      <c r="A2" s="51" t="s">
        <v>22</v>
      </c>
      <c r="B2" s="52" t="s">
        <v>64</v>
      </c>
      <c r="C2" s="87" t="s">
        <v>23</v>
      </c>
      <c r="D2" s="88" t="s">
        <v>76</v>
      </c>
      <c r="E2" s="89" t="s">
        <v>77</v>
      </c>
      <c r="F2" s="90" t="s">
        <v>78</v>
      </c>
      <c r="G2" s="90" t="s">
        <v>79</v>
      </c>
      <c r="H2" s="90" t="s">
        <v>80</v>
      </c>
      <c r="I2" s="90" t="s">
        <v>81</v>
      </c>
      <c r="J2" s="90" t="s">
        <v>82</v>
      </c>
      <c r="K2" s="90" t="s">
        <v>83</v>
      </c>
      <c r="L2" s="90" t="s">
        <v>84</v>
      </c>
      <c r="M2" s="90" t="s">
        <v>85</v>
      </c>
      <c r="N2" s="91" t="s">
        <v>86</v>
      </c>
      <c r="O2" s="90" t="s">
        <v>87</v>
      </c>
      <c r="P2" s="90" t="s">
        <v>88</v>
      </c>
      <c r="Q2" s="90" t="s">
        <v>89</v>
      </c>
    </row>
    <row customHeight="true" ht="19.5" outlineLevel="0" r="3">
      <c r="A3" s="19" t="n">
        <v>1</v>
      </c>
      <c r="B3" s="59" t="n"/>
      <c r="C3" s="90" t="s">
        <v>90</v>
      </c>
      <c r="D3" s="92" t="n">
        <v>3</v>
      </c>
      <c r="E3" s="90" t="n">
        <v>4</v>
      </c>
      <c r="F3" s="90" t="n">
        <v>5</v>
      </c>
      <c r="G3" s="90" t="n">
        <v>6</v>
      </c>
      <c r="H3" s="90" t="n">
        <v>7</v>
      </c>
      <c r="I3" s="90" t="n">
        <v>8</v>
      </c>
      <c r="J3" s="90" t="n">
        <v>9</v>
      </c>
      <c r="K3" s="90" t="n">
        <v>10</v>
      </c>
      <c r="L3" s="90" t="n">
        <v>11</v>
      </c>
      <c r="M3" s="90" t="n">
        <v>12</v>
      </c>
      <c r="N3" s="90" t="n">
        <v>13</v>
      </c>
      <c r="O3" s="90" t="n">
        <v>14</v>
      </c>
      <c r="P3" s="90" t="n">
        <v>15</v>
      </c>
      <c r="Q3" s="90" t="n">
        <v>16</v>
      </c>
    </row>
    <row customHeight="true" hidden="true" ht="63" outlineLevel="0" r="4">
      <c r="A4" s="19" t="s">
        <v>15</v>
      </c>
      <c r="B4" s="59" t="n"/>
      <c r="C4" s="93" t="s">
        <v>16</v>
      </c>
      <c r="D4" s="94" t="n"/>
      <c r="E4" s="93" t="n"/>
      <c r="F4" s="89" t="n"/>
      <c r="G4" s="89" t="n"/>
      <c r="H4" s="89" t="n"/>
      <c r="I4" s="89" t="n"/>
      <c r="J4" s="89" t="n"/>
      <c r="K4" s="89" t="n"/>
      <c r="L4" s="89" t="n"/>
      <c r="M4" s="89" t="n"/>
      <c r="N4" s="89" t="n"/>
      <c r="O4" s="89" t="n"/>
      <c r="P4" s="89" t="n"/>
      <c r="Q4" s="89" t="n"/>
    </row>
    <row customHeight="true" ht="18" outlineLevel="0" r="5">
      <c r="A5" s="19" t="s">
        <v>3</v>
      </c>
      <c r="B5" s="59" t="n">
        <v>2</v>
      </c>
      <c r="C5" s="95" t="n">
        <f aca="false" ca="false" dt2D="false" dtr="false" t="normal">D5/E5*100%</f>
        <v>0.865537848605578</v>
      </c>
      <c r="D5" s="92" t="n">
        <v>86.9</v>
      </c>
      <c r="E5" s="89" t="n">
        <f aca="false" ca="false" dt2D="false" dtr="false" t="normal">SUM(F5:Q5)</f>
        <v>100.4</v>
      </c>
      <c r="F5" s="89" t="n">
        <v>0</v>
      </c>
      <c r="G5" s="89" t="n">
        <v>5.4</v>
      </c>
      <c r="H5" s="89" t="n">
        <v>10</v>
      </c>
      <c r="I5" s="89" t="n">
        <v>5.4</v>
      </c>
      <c r="J5" s="89" t="n">
        <v>5.4</v>
      </c>
      <c r="K5" s="89" t="n">
        <v>5.4</v>
      </c>
      <c r="L5" s="89" t="n">
        <v>5.4</v>
      </c>
      <c r="M5" s="89" t="n">
        <v>5.4</v>
      </c>
      <c r="N5" s="89" t="n">
        <v>20</v>
      </c>
      <c r="O5" s="89" t="n">
        <v>15.5</v>
      </c>
      <c r="P5" s="89" t="n">
        <v>5.5</v>
      </c>
      <c r="Q5" s="89" t="n">
        <v>17</v>
      </c>
    </row>
    <row customHeight="true" ht="18" outlineLevel="0" r="6">
      <c r="A6" s="34" t="s">
        <v>4</v>
      </c>
      <c r="B6" s="59" t="n">
        <v>2</v>
      </c>
      <c r="C6" s="95" t="n">
        <f aca="false" ca="false" dt2D="false" dtr="false" t="normal">D6/E6*100%</f>
        <v>0.877689296245159</v>
      </c>
      <c r="D6" s="96" t="n">
        <v>140613.9</v>
      </c>
      <c r="E6" s="89" t="n">
        <f aca="false" ca="false" dt2D="false" dtr="false" t="normal">SUM(F6:Q6)</f>
        <v>160209.2</v>
      </c>
      <c r="F6" s="89" t="n">
        <v>6403.5</v>
      </c>
      <c r="G6" s="89" t="n">
        <v>11006.1</v>
      </c>
      <c r="H6" s="89" t="n">
        <v>11766.3</v>
      </c>
      <c r="I6" s="89" t="n">
        <v>12377.8</v>
      </c>
      <c r="J6" s="89" t="n">
        <v>12152.1</v>
      </c>
      <c r="K6" s="89" t="n">
        <v>12353.3</v>
      </c>
      <c r="L6" s="89" t="n">
        <v>13488.2</v>
      </c>
      <c r="M6" s="89" t="n">
        <v>13697.6</v>
      </c>
      <c r="N6" s="89" t="n">
        <v>14087.1</v>
      </c>
      <c r="O6" s="89" t="n">
        <v>15209.9</v>
      </c>
      <c r="P6" s="89" t="n">
        <v>13699.7</v>
      </c>
      <c r="Q6" s="89" t="n">
        <v>23967.6</v>
      </c>
    </row>
    <row customHeight="true" ht="18" outlineLevel="0" r="7">
      <c r="A7" s="34" t="s">
        <v>5</v>
      </c>
      <c r="B7" s="59" t="n">
        <v>2</v>
      </c>
      <c r="C7" s="95" t="n">
        <f aca="false" ca="false" dt2D="false" dtr="false" t="normal">D7/E7*100%</f>
        <v>0.877036599763873</v>
      </c>
      <c r="D7" s="96" t="n">
        <v>4457.1</v>
      </c>
      <c r="E7" s="89" t="n">
        <f aca="false" ca="false" dt2D="false" dtr="false" t="normal">SUM(F7:Q7)</f>
        <v>5082</v>
      </c>
      <c r="F7" s="89" t="n">
        <v>150</v>
      </c>
      <c r="G7" s="89" t="n">
        <v>315</v>
      </c>
      <c r="H7" s="89" t="n">
        <v>470</v>
      </c>
      <c r="I7" s="89" t="n">
        <v>577</v>
      </c>
      <c r="J7" s="89" t="n">
        <v>80.6</v>
      </c>
      <c r="K7" s="89" t="n">
        <v>301.4</v>
      </c>
      <c r="L7" s="89" t="n">
        <v>531</v>
      </c>
      <c r="M7" s="89" t="n">
        <v>416</v>
      </c>
      <c r="N7" s="89" t="n">
        <v>370</v>
      </c>
      <c r="O7" s="89" t="n">
        <v>754.6</v>
      </c>
      <c r="P7" s="89" t="n">
        <v>437.4</v>
      </c>
      <c r="Q7" s="89" t="n">
        <v>679</v>
      </c>
    </row>
    <row customHeight="true" ht="18" outlineLevel="0" r="8">
      <c r="A8" s="34" t="s">
        <v>6</v>
      </c>
      <c r="B8" s="59" t="n">
        <v>4</v>
      </c>
      <c r="C8" s="95" t="n">
        <f aca="false" ca="false" dt2D="false" dtr="false" t="normal">D8/E8*100%</f>
        <v>0.998600277226646</v>
      </c>
      <c r="D8" s="96" t="n">
        <v>22044.9</v>
      </c>
      <c r="E8" s="89" t="n">
        <v>22075.8</v>
      </c>
      <c r="F8" s="89" t="n">
        <v>1194.4</v>
      </c>
      <c r="G8" s="89" t="n">
        <v>1830.3</v>
      </c>
      <c r="H8" s="89" t="n">
        <v>1718.9</v>
      </c>
      <c r="I8" s="89" t="n">
        <v>1727.7</v>
      </c>
      <c r="J8" s="89" t="n">
        <v>1615.1</v>
      </c>
      <c r="K8" s="89" t="n">
        <v>1837.2</v>
      </c>
      <c r="L8" s="89" t="n">
        <v>1898.8</v>
      </c>
      <c r="M8" s="89" t="n">
        <v>1709.8</v>
      </c>
      <c r="N8" s="89" t="n">
        <v>1845.9</v>
      </c>
      <c r="O8" s="89" t="n">
        <v>1772.2</v>
      </c>
      <c r="P8" s="89" t="n">
        <v>1628.7</v>
      </c>
      <c r="Q8" s="89" t="n">
        <v>3249.5</v>
      </c>
    </row>
    <row customHeight="true" ht="18" outlineLevel="0" r="9">
      <c r="A9" s="34" t="s">
        <v>7</v>
      </c>
      <c r="B9" s="59" t="n">
        <v>0</v>
      </c>
      <c r="C9" s="95" t="n">
        <f aca="false" ca="false" dt2D="false" dtr="false" t="normal">D9/E9*100%</f>
        <v>0.775120088680872</v>
      </c>
      <c r="D9" s="96" t="n">
        <v>3146.6</v>
      </c>
      <c r="E9" s="89" t="n">
        <f aca="false" ca="false" dt2D="false" dtr="false" t="normal">SUM(F9:Q9)</f>
        <v>4059.5</v>
      </c>
      <c r="F9" s="89" t="n">
        <v>141</v>
      </c>
      <c r="G9" s="89" t="n">
        <v>287</v>
      </c>
      <c r="H9" s="89" t="n">
        <v>330</v>
      </c>
      <c r="I9" s="89" t="n">
        <v>381.4</v>
      </c>
      <c r="J9" s="89" t="n">
        <v>330</v>
      </c>
      <c r="K9" s="89" t="n">
        <v>275</v>
      </c>
      <c r="L9" s="89" t="n">
        <v>512.1</v>
      </c>
      <c r="M9" s="89" t="n">
        <v>278</v>
      </c>
      <c r="N9" s="89" t="n">
        <v>390</v>
      </c>
      <c r="O9" s="89" t="n">
        <v>346.1</v>
      </c>
      <c r="P9" s="89" t="n">
        <v>320.1</v>
      </c>
      <c r="Q9" s="89" t="n">
        <v>468.8</v>
      </c>
    </row>
    <row customHeight="true" ht="18" outlineLevel="0" r="10">
      <c r="A10" s="34" t="s">
        <v>8</v>
      </c>
      <c r="B10" s="59" t="n">
        <v>0</v>
      </c>
      <c r="C10" s="95" t="n">
        <f aca="false" ca="false" dt2D="false" dtr="false" t="normal">D10/E10*100%</f>
        <v>0.688760337312095</v>
      </c>
      <c r="D10" s="96" t="n">
        <v>3381.4</v>
      </c>
      <c r="E10" s="89" t="n">
        <f aca="false" ca="false" dt2D="false" dtr="false" t="normal">SUM(F10:Q10)</f>
        <v>4909.4</v>
      </c>
      <c r="F10" s="89" t="n">
        <v>165</v>
      </c>
      <c r="G10" s="89" t="n">
        <v>445</v>
      </c>
      <c r="H10" s="89" t="n">
        <v>459</v>
      </c>
      <c r="I10" s="89" t="n">
        <v>647</v>
      </c>
      <c r="J10" s="89" t="n">
        <v>213</v>
      </c>
      <c r="K10" s="89" t="n">
        <v>415</v>
      </c>
      <c r="L10" s="89" t="n">
        <v>490</v>
      </c>
      <c r="M10" s="89" t="n">
        <v>421.4</v>
      </c>
      <c r="N10" s="89" t="n">
        <v>300</v>
      </c>
      <c r="O10" s="89" t="n">
        <v>390</v>
      </c>
      <c r="P10" s="89" t="n">
        <v>250</v>
      </c>
      <c r="Q10" s="89" t="n">
        <v>714</v>
      </c>
    </row>
    <row customHeight="true" ht="18" outlineLevel="0" r="11">
      <c r="A11" s="34" t="s">
        <v>67</v>
      </c>
      <c r="B11" s="59" t="n">
        <v>5</v>
      </c>
      <c r="C11" s="95" t="n">
        <f aca="false" ca="false" dt2D="false" dtr="false" t="normal">D11/E11*100%</f>
        <v>1.00338787078401</v>
      </c>
      <c r="D11" s="96" t="n">
        <v>147700.3</v>
      </c>
      <c r="E11" s="89" t="n">
        <f aca="false" ca="false" dt2D="false" dtr="false" t="normal">SUM(F11:Q11)</f>
        <v>147201.6</v>
      </c>
      <c r="F11" s="89" t="n">
        <v>4216.2</v>
      </c>
      <c r="G11" s="89" t="n">
        <v>13952.9</v>
      </c>
      <c r="H11" s="89" t="n">
        <v>14263.7</v>
      </c>
      <c r="I11" s="89" t="n">
        <v>14045.9</v>
      </c>
      <c r="J11" s="89" t="n">
        <v>13539.6</v>
      </c>
      <c r="K11" s="89" t="n">
        <v>17478.3</v>
      </c>
      <c r="L11" s="89" t="n">
        <v>11244.4</v>
      </c>
      <c r="M11" s="89" t="n">
        <v>9305.8</v>
      </c>
      <c r="N11" s="89" t="n">
        <v>9771.6</v>
      </c>
      <c r="O11" s="89" t="n">
        <v>13125.8</v>
      </c>
      <c r="P11" s="89" t="n">
        <v>13010.4</v>
      </c>
      <c r="Q11" s="89" t="n">
        <v>13247</v>
      </c>
    </row>
    <row customHeight="true" ht="18" outlineLevel="0" r="12">
      <c r="A12" s="34" t="s">
        <v>10</v>
      </c>
      <c r="B12" s="59" t="n">
        <v>5</v>
      </c>
      <c r="C12" s="95" t="n">
        <f aca="false" ca="false" dt2D="false" dtr="false" t="normal">D12/E12*100%</f>
        <v>1.01936669390028</v>
      </c>
      <c r="D12" s="96" t="n">
        <v>499322.3</v>
      </c>
      <c r="E12" s="89" t="n">
        <f aca="false" ca="false" dt2D="false" dtr="false" t="normal">SUM(F12:Q12)</f>
        <v>489835.8</v>
      </c>
      <c r="F12" s="89" t="n">
        <v>20307.3</v>
      </c>
      <c r="G12" s="89" t="n">
        <v>44976.8</v>
      </c>
      <c r="H12" s="89" t="n">
        <v>50213.7</v>
      </c>
      <c r="I12" s="89" t="n">
        <v>62930.9</v>
      </c>
      <c r="J12" s="89" t="n">
        <v>21248.3</v>
      </c>
      <c r="K12" s="89" t="n">
        <v>34514.1</v>
      </c>
      <c r="L12" s="89" t="n">
        <v>35138.9</v>
      </c>
      <c r="M12" s="89" t="n">
        <v>37833.9</v>
      </c>
      <c r="N12" s="89" t="n">
        <v>30162.9</v>
      </c>
      <c r="O12" s="89" t="n">
        <v>34543.2</v>
      </c>
      <c r="P12" s="89" t="n">
        <v>38959.3</v>
      </c>
      <c r="Q12" s="89" t="n">
        <v>79006.5</v>
      </c>
    </row>
    <row customHeight="true" ht="18" outlineLevel="0" r="13">
      <c r="A13" s="34" t="s">
        <v>11</v>
      </c>
      <c r="B13" s="59" t="n">
        <v>0</v>
      </c>
      <c r="C13" s="95" t="n">
        <f aca="false" ca="false" dt2D="false" dtr="false" t="normal">D13/E13*100%</f>
        <v>0.793391642371234</v>
      </c>
      <c r="D13" s="96" t="n">
        <v>162463.6</v>
      </c>
      <c r="E13" s="89" t="n">
        <f aca="false" ca="false" dt2D="false" dtr="false" t="normal">SUM(F13:Q13)</f>
        <v>204771</v>
      </c>
      <c r="F13" s="89" t="n">
        <v>2370</v>
      </c>
      <c r="G13" s="89" t="n">
        <v>4464</v>
      </c>
      <c r="H13" s="89" t="n">
        <v>13660.3</v>
      </c>
      <c r="I13" s="89" t="n">
        <v>15133.3</v>
      </c>
      <c r="J13" s="89" t="n">
        <v>5571</v>
      </c>
      <c r="K13" s="89" t="n">
        <v>13467.2</v>
      </c>
      <c r="L13" s="89" t="n">
        <v>11829.4</v>
      </c>
      <c r="M13" s="89" t="n">
        <v>18454.5</v>
      </c>
      <c r="N13" s="89" t="n">
        <v>17988.6</v>
      </c>
      <c r="O13" s="89" t="n">
        <v>30544.3</v>
      </c>
      <c r="P13" s="89" t="n">
        <v>32462.4</v>
      </c>
      <c r="Q13" s="89" t="n">
        <v>38826</v>
      </c>
    </row>
    <row customHeight="true" ht="18" outlineLevel="0" r="14">
      <c r="A14" s="34" t="s">
        <v>12</v>
      </c>
      <c r="B14" s="59" t="n">
        <v>0</v>
      </c>
      <c r="C14" s="95" t="n">
        <f aca="false" ca="false" dt2D="false" dtr="false" t="normal">D14/E14*100%</f>
        <v>0.786620858680905</v>
      </c>
      <c r="D14" s="96" t="n">
        <v>7189.4</v>
      </c>
      <c r="E14" s="89" t="n">
        <f aca="false" ca="false" dt2D="false" dtr="false" t="normal">SUM(F14:Q14)</f>
        <v>9139.6</v>
      </c>
      <c r="F14" s="89" t="n">
        <v>956.5</v>
      </c>
      <c r="G14" s="89" t="n">
        <v>919</v>
      </c>
      <c r="H14" s="89" t="n">
        <v>731.5</v>
      </c>
      <c r="I14" s="89" t="n">
        <v>800.3</v>
      </c>
      <c r="J14" s="89" t="n">
        <v>747.4</v>
      </c>
      <c r="K14" s="89" t="n">
        <v>599.8</v>
      </c>
      <c r="L14" s="89" t="n">
        <v>945</v>
      </c>
      <c r="M14" s="89" t="n">
        <v>602.5</v>
      </c>
      <c r="N14" s="89" t="n">
        <v>972.2</v>
      </c>
      <c r="O14" s="89" t="n">
        <v>626.1</v>
      </c>
      <c r="P14" s="89" t="n">
        <v>899.7</v>
      </c>
      <c r="Q14" s="89" t="n">
        <v>339.6</v>
      </c>
    </row>
    <row customHeight="true" ht="18" outlineLevel="0" r="15">
      <c r="A15" s="34" t="s">
        <v>13</v>
      </c>
      <c r="B15" s="59" t="n">
        <v>0</v>
      </c>
      <c r="C15" s="95" t="n">
        <f aca="false" ca="false" dt2D="false" dtr="false" t="normal">D15/E15*100%</f>
        <v>0.701453418373332</v>
      </c>
      <c r="D15" s="96" t="n">
        <v>22721.9</v>
      </c>
      <c r="E15" s="89" t="n">
        <f aca="false" ca="false" dt2D="false" dtr="false" t="normal">SUM(F15:Q15)</f>
        <v>32392.6</v>
      </c>
      <c r="F15" s="89" t="n">
        <v>763.3</v>
      </c>
      <c r="G15" s="89" t="n">
        <v>2708.2</v>
      </c>
      <c r="H15" s="89" t="n">
        <v>2737.1</v>
      </c>
      <c r="I15" s="89" t="n">
        <v>3340.5</v>
      </c>
      <c r="J15" s="89" t="n">
        <v>1138.8</v>
      </c>
      <c r="K15" s="89" t="n">
        <v>2538.8</v>
      </c>
      <c r="L15" s="89" t="n">
        <v>2567.4</v>
      </c>
      <c r="M15" s="89" t="n">
        <v>2966.2</v>
      </c>
      <c r="N15" s="89" t="n">
        <v>2531.3</v>
      </c>
      <c r="O15" s="89" t="n">
        <v>2482.4</v>
      </c>
      <c r="P15" s="89" t="n">
        <v>2877.2</v>
      </c>
      <c r="Q15" s="89" t="n">
        <v>5741.4</v>
      </c>
    </row>
    <row customHeight="true" ht="18" outlineLevel="0" r="16">
      <c r="A16" s="34" t="s">
        <v>14</v>
      </c>
      <c r="B16" s="71" t="n">
        <v>4</v>
      </c>
      <c r="C16" s="95" t="n">
        <f aca="false" ca="false" dt2D="false" dtr="false" t="normal">D16/E16*100%</f>
        <v>0.998445998445998</v>
      </c>
      <c r="D16" s="96" t="n">
        <v>128.5</v>
      </c>
      <c r="E16" s="89" t="n">
        <f aca="false" ca="false" dt2D="false" dtr="false" t="normal">SUM(F16:Q16)</f>
        <v>128.7</v>
      </c>
      <c r="F16" s="89" t="n">
        <v>0</v>
      </c>
      <c r="G16" s="89" t="n">
        <v>0</v>
      </c>
      <c r="H16" s="89" t="n">
        <v>0</v>
      </c>
      <c r="I16" s="89" t="n">
        <v>32.2</v>
      </c>
      <c r="J16" s="89" t="n">
        <v>0</v>
      </c>
      <c r="K16" s="89" t="n">
        <v>0</v>
      </c>
      <c r="L16" s="89" t="n">
        <v>32.2</v>
      </c>
      <c r="M16" s="89" t="n">
        <v>0</v>
      </c>
      <c r="N16" s="89" t="n">
        <v>0</v>
      </c>
      <c r="O16" s="89" t="n">
        <v>32.2</v>
      </c>
      <c r="P16" s="89" t="n">
        <v>0</v>
      </c>
      <c r="Q16" s="89" t="n">
        <v>32.1</v>
      </c>
    </row>
    <row customHeight="true" ht="15" outlineLevel="0" r="17">
      <c r="B17" s="55" t="n">
        <f aca="false" ca="false" dt2D="false" dtr="false" t="normal">SUM(B5:B16)/12</f>
        <v>2</v>
      </c>
      <c r="C17" s="1" t="s">
        <v>68</v>
      </c>
      <c r="D17" s="85" t="n">
        <f aca="false" ca="false" dt2D="false" dtr="false" t="normal">SUM(D5:D16)</f>
        <v>1013256.8</v>
      </c>
      <c r="E17" s="85" t="n">
        <f aca="false" ca="false" dt2D="false" dtr="false" t="normal">SUM(E5:E16)</f>
        <v>1079905.6</v>
      </c>
      <c r="F17" s="85" t="n">
        <f aca="false" ca="false" dt2D="false" dtr="false" t="normal">SUM(F5:F16)</f>
        <v>36667.2</v>
      </c>
      <c r="G17" s="85" t="n">
        <f aca="false" ca="false" dt2D="false" dtr="false" t="normal">SUM(G5:G16)</f>
        <v>80909.7</v>
      </c>
      <c r="H17" s="85" t="n">
        <f aca="false" ca="false" dt2D="false" dtr="false" t="normal">SUM(H5:H16)</f>
        <v>96360.5</v>
      </c>
      <c r="I17" s="85" t="n">
        <f aca="false" ca="false" dt2D="false" dtr="false" t="normal">SUM(I5:I16)</f>
        <v>111999.4</v>
      </c>
      <c r="J17" s="85" t="n">
        <f aca="false" ca="false" dt2D="false" dtr="false" t="normal">SUM(J5:J16)</f>
        <v>56641.3</v>
      </c>
      <c r="K17" s="85" t="n">
        <f aca="false" ca="false" dt2D="false" dtr="false" t="normal">SUM(K5:K16)</f>
        <v>83785.5</v>
      </c>
      <c r="L17" s="85" t="n">
        <f aca="false" ca="false" dt2D="false" dtr="false" t="normal">SUM(L5:L16)</f>
        <v>78682.8</v>
      </c>
      <c r="M17" s="85" t="n">
        <f aca="false" ca="false" dt2D="false" dtr="false" t="normal">SUM(M5:M16)</f>
        <v>85691.1</v>
      </c>
      <c r="N17" s="85" t="n">
        <f aca="false" ca="false" dt2D="false" dtr="false" t="normal">SUM(N5:N16)</f>
        <v>78439.6</v>
      </c>
      <c r="O17" s="85" t="n">
        <f aca="false" ca="false" dt2D="false" dtr="false" t="normal">SUM(O5:O16)</f>
        <v>99842.3</v>
      </c>
      <c r="P17" s="85" t="n">
        <f aca="false" ca="false" dt2D="false" dtr="false" t="normal">SUM(P5:P16)</f>
        <v>104550.4</v>
      </c>
      <c r="Q17" s="85" t="n">
        <f aca="false" ca="false" dt2D="false" dtr="false" t="normal">SUM(Q5:Q16)</f>
        <v>166288.5</v>
      </c>
    </row>
    <row outlineLevel="0" r="18">
      <c r="C18" s="0" t="n"/>
      <c r="D18" s="0" t="n"/>
      <c r="E18" s="0" t="n"/>
      <c r="F18" s="0" t="n"/>
      <c r="G18" s="0" t="n"/>
    </row>
    <row outlineLevel="0" r="19">
      <c r="C19" s="0" t="n"/>
      <c r="D19" s="0" t="n"/>
      <c r="E19" s="0" t="n"/>
      <c r="F19" s="0" t="n"/>
      <c r="G19" s="0" t="n"/>
    </row>
    <row outlineLevel="0" r="20">
      <c r="C20" s="0" t="n"/>
      <c r="D20" s="0" t="n"/>
      <c r="E20" s="0" t="n"/>
      <c r="F20" s="0" t="n"/>
      <c r="G20" s="0" t="n"/>
    </row>
    <row outlineLevel="0" r="21">
      <c r="C21" s="0" t="n"/>
      <c r="D21" s="0" t="n"/>
      <c r="E21" s="0" t="n"/>
      <c r="F21" s="0" t="n"/>
      <c r="G21" s="0" t="n"/>
    </row>
    <row outlineLevel="0" r="22">
      <c r="C22" s="0" t="n"/>
      <c r="D22" s="0" t="n"/>
      <c r="E22" s="0" t="n"/>
      <c r="F22" s="0" t="n"/>
      <c r="G22" s="0" t="n"/>
    </row>
    <row outlineLevel="0" r="23">
      <c r="C23" s="0" t="n"/>
      <c r="D23" s="0" t="n"/>
      <c r="E23" s="0" t="n"/>
      <c r="F23" s="0" t="n"/>
      <c r="G23" s="0" t="n"/>
    </row>
    <row outlineLevel="0" r="24">
      <c r="C24" s="0" t="n"/>
      <c r="D24" s="0" t="n"/>
      <c r="E24" s="0" t="n"/>
      <c r="F24" s="0" t="n"/>
      <c r="G24" s="0" t="n"/>
    </row>
    <row outlineLevel="0" r="25">
      <c r="C25" s="0" t="n"/>
      <c r="D25" s="0" t="n"/>
      <c r="E25" s="0" t="n"/>
      <c r="F25" s="0" t="n"/>
      <c r="G25" s="0" t="n"/>
    </row>
    <row outlineLevel="0" r="26">
      <c r="C26" s="0" t="n"/>
      <c r="D26" s="0" t="n"/>
      <c r="E26" s="0" t="n"/>
      <c r="F26" s="0" t="n"/>
      <c r="G26" s="0" t="n"/>
    </row>
    <row outlineLevel="0" r="27">
      <c r="C27" s="0" t="n"/>
      <c r="D27" s="0" t="n"/>
      <c r="E27" s="0" t="n"/>
      <c r="F27" s="0" t="n"/>
      <c r="G27" s="0" t="n"/>
    </row>
    <row outlineLevel="0" r="28">
      <c r="C28" s="0" t="n"/>
      <c r="D28" s="0" t="n"/>
      <c r="E28" s="0" t="n"/>
      <c r="F28" s="0" t="n"/>
      <c r="G28" s="0" t="n"/>
    </row>
    <row outlineLevel="0" r="29">
      <c r="C29" s="0" t="n"/>
      <c r="D29" s="0" t="n"/>
      <c r="E29" s="0" t="n"/>
      <c r="F29" s="0" t="n"/>
      <c r="G29" s="0" t="n"/>
    </row>
    <row outlineLevel="0" r="30">
      <c r="C30" s="0" t="n"/>
      <c r="D30" s="0" t="n"/>
      <c r="E30" s="0" t="n"/>
      <c r="F30" s="0" t="n"/>
      <c r="G30" s="0" t="n"/>
    </row>
    <row outlineLevel="0" r="31">
      <c r="C31" s="0" t="n"/>
      <c r="D31" s="0" t="n"/>
      <c r="E31" s="0" t="n"/>
      <c r="F31" s="0" t="n"/>
      <c r="G31" s="0" t="n"/>
    </row>
    <row outlineLevel="0" r="32">
      <c r="C32" s="0" t="n"/>
      <c r="D32" s="0" t="n"/>
      <c r="E32" s="0" t="n"/>
      <c r="F32" s="0" t="n"/>
      <c r="G32" s="0" t="n"/>
    </row>
    <row outlineLevel="0" r="33">
      <c r="C33" s="0" t="n"/>
      <c r="D33" s="0" t="n"/>
      <c r="E33" s="0" t="n"/>
      <c r="F33" s="0" t="n"/>
      <c r="G33" s="0" t="n"/>
    </row>
    <row outlineLevel="0" r="34">
      <c r="C34" s="0" t="n"/>
      <c r="D34" s="0" t="n"/>
      <c r="E34" s="0" t="n"/>
      <c r="F34" s="0" t="n"/>
      <c r="G34" s="0" t="n"/>
    </row>
    <row outlineLevel="0" r="35">
      <c r="C35" s="0" t="n"/>
      <c r="D35" s="0" t="n"/>
      <c r="E35" s="0" t="n"/>
      <c r="F35" s="0" t="n"/>
      <c r="G35" s="0" t="n"/>
    </row>
    <row outlineLevel="0" r="36">
      <c r="C36" s="0" t="n"/>
      <c r="D36" s="0" t="n"/>
      <c r="E36" s="0" t="n"/>
      <c r="F36" s="0" t="n"/>
      <c r="G36" s="0" t="n"/>
    </row>
    <row outlineLevel="0" r="37">
      <c r="C37" s="0" t="n"/>
      <c r="D37" s="0" t="n"/>
      <c r="E37" s="0" t="n"/>
      <c r="F37" s="0" t="n"/>
      <c r="G37" s="0" t="n"/>
    </row>
    <row outlineLevel="0" r="38">
      <c r="C38" s="0" t="n"/>
      <c r="D38" s="0" t="n"/>
      <c r="E38" s="0" t="n"/>
      <c r="F38" s="0" t="n"/>
      <c r="G38" s="0" t="n"/>
    </row>
    <row outlineLevel="0" r="39">
      <c r="C39" s="0" t="n"/>
      <c r="D39" s="0" t="n"/>
      <c r="E39" s="0" t="n"/>
      <c r="F39" s="0" t="n"/>
      <c r="G39" s="0" t="n"/>
    </row>
    <row outlineLevel="0" r="40">
      <c r="C40" s="0" t="n"/>
      <c r="D40" s="0" t="n"/>
      <c r="E40" s="0" t="n"/>
      <c r="F40" s="0" t="n"/>
      <c r="G40" s="0" t="n"/>
    </row>
    <row outlineLevel="0" r="41">
      <c r="C41" s="0" t="n"/>
      <c r="D41" s="0" t="n"/>
      <c r="E41" s="0" t="n"/>
      <c r="F41" s="0" t="n"/>
      <c r="G41" s="0" t="n"/>
    </row>
    <row outlineLevel="0" r="42">
      <c r="C42" s="0" t="n"/>
      <c r="D42" s="0" t="n"/>
      <c r="E42" s="0" t="n"/>
      <c r="F42" s="0" t="n"/>
      <c r="G42" s="0" t="n"/>
    </row>
    <row outlineLevel="0" r="43">
      <c r="C43" s="0" t="n"/>
      <c r="D43" s="0" t="n"/>
      <c r="E43" s="0" t="n"/>
      <c r="F43" s="0" t="n"/>
      <c r="G43" s="0" t="n"/>
    </row>
    <row outlineLevel="0" r="44">
      <c r="C44" s="0" t="n"/>
      <c r="D44" s="0" t="n"/>
      <c r="E44" s="0" t="n"/>
      <c r="F44" s="0" t="n"/>
      <c r="G44" s="0" t="n"/>
    </row>
    <row outlineLevel="0" r="45">
      <c r="C45" s="0" t="n"/>
      <c r="D45" s="0" t="n"/>
      <c r="E45" s="0" t="n"/>
      <c r="F45" s="0" t="n"/>
      <c r="G45" s="0" t="n"/>
    </row>
    <row outlineLevel="0" r="46">
      <c r="C46" s="0" t="n"/>
      <c r="D46" s="0" t="n"/>
      <c r="E46" s="0" t="n"/>
      <c r="F46" s="0" t="n"/>
      <c r="G46" s="0" t="n"/>
    </row>
    <row outlineLevel="0" r="47">
      <c r="C47" s="0" t="n"/>
      <c r="D47" s="0" t="n"/>
      <c r="E47" s="0" t="n"/>
      <c r="F47" s="0" t="n"/>
      <c r="G47" s="0" t="n"/>
    </row>
    <row outlineLevel="0" r="48">
      <c r="C48" s="0" t="n"/>
      <c r="D48" s="0" t="n"/>
      <c r="E48" s="0" t="n"/>
      <c r="F48" s="0" t="n"/>
      <c r="G48" s="0" t="n"/>
    </row>
    <row outlineLevel="0" r="49">
      <c r="C49" s="0" t="n"/>
      <c r="D49" s="0" t="n"/>
      <c r="E49" s="0" t="n"/>
      <c r="F49" s="0" t="n"/>
      <c r="G49" s="0" t="n"/>
    </row>
    <row outlineLevel="0" r="50">
      <c r="C50" s="0" t="n"/>
      <c r="D50" s="0" t="n"/>
      <c r="E50" s="0" t="n"/>
      <c r="F50" s="0" t="n"/>
      <c r="G50" s="0" t="n"/>
    </row>
    <row outlineLevel="0" r="51">
      <c r="C51" s="0" t="n"/>
      <c r="D51" s="0" t="n"/>
      <c r="E51" s="0" t="n"/>
      <c r="F51" s="0" t="n"/>
      <c r="G51" s="0" t="n"/>
    </row>
    <row outlineLevel="0" r="52">
      <c r="C52" s="0" t="n"/>
      <c r="D52" s="0" t="n"/>
      <c r="E52" s="0" t="n"/>
      <c r="F52" s="0" t="n"/>
      <c r="G52" s="0" t="n"/>
    </row>
    <row outlineLevel="0" r="53">
      <c r="C53" s="0" t="n"/>
      <c r="D53" s="0" t="n"/>
      <c r="E53" s="0" t="n"/>
      <c r="F53" s="0" t="n"/>
      <c r="G53" s="0" t="n"/>
    </row>
    <row outlineLevel="0" r="54">
      <c r="C54" s="0" t="n"/>
      <c r="D54" s="0" t="n"/>
      <c r="E54" s="0" t="n"/>
      <c r="F54" s="0" t="n"/>
      <c r="G54" s="0" t="n"/>
    </row>
    <row outlineLevel="0" r="55">
      <c r="C55" s="0" t="n"/>
      <c r="D55" s="0" t="n"/>
      <c r="E55" s="0" t="n"/>
      <c r="F55" s="0" t="n"/>
      <c r="G55" s="0" t="n"/>
    </row>
    <row outlineLevel="0" r="56">
      <c r="C56" s="0" t="n"/>
      <c r="D56" s="0" t="n"/>
      <c r="E56" s="0" t="n"/>
      <c r="F56" s="0" t="n"/>
      <c r="G56" s="0" t="n"/>
    </row>
    <row outlineLevel="0" r="57">
      <c r="C57" s="0" t="n"/>
      <c r="D57" s="0" t="n"/>
      <c r="E57" s="0" t="n"/>
      <c r="F57" s="0" t="n"/>
      <c r="G57" s="0" t="n"/>
    </row>
    <row outlineLevel="0" r="58">
      <c r="C58" s="0" t="n"/>
      <c r="D58" s="0" t="n"/>
      <c r="E58" s="0" t="n"/>
      <c r="F58" s="0" t="n"/>
      <c r="G58" s="0" t="n"/>
    </row>
    <row outlineLevel="0" r="59">
      <c r="C59" s="0" t="n"/>
      <c r="D59" s="0" t="n"/>
      <c r="E59" s="0" t="n"/>
      <c r="F59" s="0" t="n"/>
      <c r="G59" s="0" t="n"/>
    </row>
    <row outlineLevel="0" r="60">
      <c r="C60" s="0" t="n"/>
      <c r="D60" s="0" t="n"/>
      <c r="E60" s="0" t="n"/>
      <c r="F60" s="0" t="n"/>
      <c r="G60" s="0" t="n"/>
    </row>
    <row outlineLevel="0" r="61">
      <c r="C61" s="0" t="n"/>
      <c r="D61" s="0" t="n"/>
      <c r="E61" s="0" t="n"/>
      <c r="F61" s="0" t="n"/>
      <c r="G61" s="0" t="n"/>
    </row>
    <row outlineLevel="0" r="62">
      <c r="C62" s="0" t="n"/>
      <c r="D62" s="0" t="n"/>
      <c r="E62" s="0" t="n"/>
      <c r="F62" s="0" t="n"/>
      <c r="G62" s="0" t="n"/>
    </row>
    <row outlineLevel="0" r="63">
      <c r="C63" s="0" t="n"/>
      <c r="D63" s="0" t="n"/>
      <c r="E63" s="0" t="n"/>
      <c r="F63" s="0" t="n"/>
      <c r="G63" s="0" t="n"/>
    </row>
    <row outlineLevel="0" r="64">
      <c r="C64" s="0" t="n"/>
      <c r="D64" s="0" t="n"/>
      <c r="E64" s="0" t="n"/>
      <c r="F64" s="0" t="n"/>
      <c r="G64" s="0" t="n"/>
    </row>
    <row outlineLevel="0" r="65">
      <c r="C65" s="0" t="n"/>
      <c r="D65" s="0" t="n"/>
      <c r="E65" s="0" t="n"/>
      <c r="F65" s="0" t="n"/>
      <c r="G65" s="0" t="n"/>
    </row>
    <row outlineLevel="0" r="66">
      <c r="C66" s="0" t="n"/>
      <c r="D66" s="0" t="n"/>
      <c r="E66" s="0" t="n"/>
      <c r="F66" s="0" t="n"/>
      <c r="G66" s="0" t="n"/>
    </row>
    <row outlineLevel="0" r="67">
      <c r="C67" s="0" t="n"/>
      <c r="D67" s="0" t="n"/>
      <c r="E67" s="0" t="n"/>
      <c r="F67" s="0" t="n"/>
      <c r="G67" s="0" t="n"/>
    </row>
    <row outlineLevel="0" r="68">
      <c r="C68" s="0" t="n"/>
      <c r="D68" s="0" t="n"/>
      <c r="E68" s="0" t="n"/>
      <c r="F68" s="0" t="n"/>
      <c r="G68" s="0" t="n"/>
    </row>
    <row outlineLevel="0" r="69">
      <c r="C69" s="0" t="n"/>
      <c r="D69" s="0" t="n"/>
      <c r="E69" s="0" t="n"/>
      <c r="F69" s="0" t="n"/>
      <c r="G69" s="0" t="n"/>
    </row>
    <row outlineLevel="0" r="70">
      <c r="C70" s="0" t="n"/>
      <c r="D70" s="0" t="n"/>
      <c r="E70" s="0" t="n"/>
      <c r="F70" s="0" t="n"/>
      <c r="G70" s="0" t="n"/>
    </row>
    <row outlineLevel="0" r="71">
      <c r="C71" s="0" t="n"/>
      <c r="D71" s="0" t="n"/>
      <c r="E71" s="0" t="n"/>
      <c r="F71" s="0" t="n"/>
      <c r="G71" s="0" t="n"/>
    </row>
    <row outlineLevel="0" r="72">
      <c r="C72" s="0" t="n"/>
      <c r="D72" s="0" t="n"/>
      <c r="E72" s="0" t="n"/>
      <c r="F72" s="0" t="n"/>
      <c r="G72" s="0" t="n"/>
    </row>
    <row outlineLevel="0" r="73">
      <c r="C73" s="0" t="n"/>
      <c r="D73" s="0" t="n"/>
      <c r="E73" s="0" t="n"/>
      <c r="F73" s="0" t="n"/>
      <c r="G73" s="0" t="n"/>
    </row>
    <row outlineLevel="0" r="74">
      <c r="C74" s="0" t="n"/>
      <c r="D74" s="0" t="n"/>
      <c r="E74" s="0" t="n"/>
      <c r="F74" s="0" t="n"/>
      <c r="G74" s="0" t="n"/>
    </row>
    <row outlineLevel="0" r="75">
      <c r="C75" s="0" t="n"/>
      <c r="D75" s="0" t="n"/>
      <c r="E75" s="0" t="n"/>
      <c r="F75" s="0" t="n"/>
      <c r="G75" s="0" t="n"/>
    </row>
    <row outlineLevel="0" r="76">
      <c r="C76" s="0" t="n"/>
      <c r="D76" s="0" t="n"/>
      <c r="E76" s="0" t="n"/>
      <c r="F76" s="0" t="n"/>
      <c r="G76" s="0" t="n"/>
    </row>
    <row outlineLevel="0" r="77">
      <c r="C77" s="0" t="n"/>
      <c r="D77" s="0" t="n"/>
      <c r="E77" s="0" t="n"/>
      <c r="F77" s="0" t="n"/>
      <c r="G77" s="0" t="n"/>
    </row>
    <row outlineLevel="0" r="78">
      <c r="C78" s="0" t="n"/>
      <c r="D78" s="0" t="n"/>
      <c r="E78" s="0" t="n"/>
      <c r="F78" s="0" t="n"/>
      <c r="G78" s="0" t="n"/>
    </row>
    <row outlineLevel="0" r="79">
      <c r="C79" s="0" t="n"/>
      <c r="D79" s="0" t="n"/>
      <c r="E79" s="0" t="n"/>
      <c r="F79" s="0" t="n"/>
      <c r="G79" s="0" t="n"/>
    </row>
    <row outlineLevel="0" r="80">
      <c r="C80" s="0" t="n"/>
      <c r="D80" s="0" t="n"/>
      <c r="E80" s="0" t="n"/>
      <c r="F80" s="0" t="n"/>
      <c r="G80" s="0" t="n"/>
    </row>
    <row outlineLevel="0" r="81">
      <c r="C81" s="0" t="n"/>
      <c r="D81" s="0" t="n"/>
      <c r="E81" s="0" t="n"/>
      <c r="F81" s="0" t="n"/>
      <c r="G81" s="0" t="n"/>
    </row>
    <row outlineLevel="0" r="82">
      <c r="C82" s="0" t="n"/>
      <c r="D82" s="0" t="n"/>
      <c r="E82" s="0" t="n"/>
      <c r="F82" s="0" t="n"/>
      <c r="G82" s="0" t="n"/>
    </row>
    <row outlineLevel="0" r="83">
      <c r="C83" s="0" t="n"/>
      <c r="D83" s="0" t="n"/>
      <c r="E83" s="0" t="n"/>
      <c r="F83" s="0" t="n"/>
      <c r="G83" s="0" t="n"/>
    </row>
    <row outlineLevel="0" r="84">
      <c r="C84" s="0" t="n"/>
      <c r="D84" s="0" t="n"/>
      <c r="E84" s="0" t="n"/>
      <c r="F84" s="0" t="n"/>
      <c r="G84" s="0" t="n"/>
    </row>
    <row outlineLevel="0" r="85">
      <c r="C85" s="0" t="n"/>
      <c r="D85" s="0" t="n"/>
      <c r="E85" s="0" t="n"/>
      <c r="F85" s="0" t="n"/>
      <c r="G85" s="0" t="n"/>
    </row>
    <row outlineLevel="0" r="86">
      <c r="C86" s="0" t="n"/>
      <c r="D86" s="0" t="n"/>
      <c r="E86" s="0" t="n"/>
      <c r="F86" s="0" t="n"/>
      <c r="G86" s="0" t="n"/>
    </row>
  </sheetData>
  <pageMargins bottom="0.787401556968689" footer="0.511811017990112" header="0.511811017990112" left="0.590551137924194" right="0.590551137924194" top="0.787401556968689"/>
  <pageSetup fitToHeight="1" fitToWidth="1" orientation="landscape" paperHeight="297mm" paperSize="9" paperWidth="210mm" scale="74"/>
  <colBreaks count="1" manualBreakCount="1">
    <brk id="17" man="true" max="1048575"/>
  </colBreaks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17"/>
  <sheetViews>
    <sheetView showZeros="true" workbookViewId="0"/>
  </sheetViews>
  <sheetFormatPr baseColWidth="8" customHeight="false" defaultColWidth="9.01963900951847" defaultRowHeight="12.75" zeroHeight="false"/>
  <cols>
    <col customWidth="true" max="1" min="1" outlineLevel="0" style="1" width="7.4693886181948"/>
    <col customWidth="true" max="2" min="2" outlineLevel="0" style="1" width="7.61032028740658"/>
    <col customWidth="true" max="3" min="3" outlineLevel="0" style="1" width="34.9511026843797"/>
    <col customWidth="true" max="4" min="4" outlineLevel="0" style="0" width="16.489028304378"/>
    <col customWidth="true" max="5" min="5" outlineLevel="0" style="0" width="15.9253002742015"/>
    <col customWidth="true" hidden="true" max="6" min="6" outlineLevel="0" style="0" width="13.811322529366"/>
    <col customWidth="true" hidden="true" max="7" min="7" outlineLevel="0" style="0" width="9.44243469381852"/>
    <col customWidth="true" max="8" min="8" outlineLevel="0" style="0" width="12.5429361531306"/>
  </cols>
  <sheetData>
    <row customHeight="true" ht="12.75" outlineLevel="0" r="1"/>
    <row customFormat="true" customHeight="true" ht="86.25" outlineLevel="0" r="2" s="50">
      <c r="A2" s="51" t="s">
        <v>24</v>
      </c>
      <c r="B2" s="52" t="s">
        <v>64</v>
      </c>
      <c r="C2" s="51" t="s">
        <v>25</v>
      </c>
      <c r="D2" s="9" t="s">
        <v>91</v>
      </c>
      <c r="E2" s="9" t="s">
        <v>92</v>
      </c>
      <c r="F2" s="9" t="s">
        <v>93</v>
      </c>
    </row>
    <row customHeight="true" ht="1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</row>
    <row customHeight="true" hidden="true" ht="21.75" outlineLevel="0" r="4">
      <c r="A4" s="19" t="s">
        <v>15</v>
      </c>
      <c r="B4" s="59" t="n"/>
      <c r="C4" s="19" t="s">
        <v>16</v>
      </c>
      <c r="D4" s="18" t="n"/>
      <c r="E4" s="18" t="n"/>
    </row>
    <row customHeight="true" ht="21" outlineLevel="0" r="5">
      <c r="A5" s="19" t="s">
        <v>3</v>
      </c>
      <c r="B5" s="80" t="n">
        <v>0</v>
      </c>
      <c r="C5" s="66" t="n">
        <f aca="false" ca="false" dt2D="false" dtr="false" t="normal">D5/E5*100%</f>
        <v>1.04716981132075</v>
      </c>
      <c r="D5" s="82" t="n">
        <v>44.4</v>
      </c>
      <c r="E5" s="82" t="n">
        <v>42.4</v>
      </c>
      <c r="F5" s="74" t="n">
        <f aca="false" ca="false" dt2D="false" dtr="false" t="normal">D5+E5</f>
        <v>86.8</v>
      </c>
      <c r="G5" s="33" t="n">
        <f aca="false" ca="false" dt2D="false" dtr="false" t="normal">D5/F5*100</f>
        <v>51.1520737327189</v>
      </c>
      <c r="H5" s="74" t="n"/>
    </row>
    <row customHeight="true" ht="21" outlineLevel="0" r="6">
      <c r="A6" s="19" t="s">
        <v>4</v>
      </c>
      <c r="B6" s="80" t="n">
        <v>0</v>
      </c>
      <c r="C6" s="66" t="n">
        <f aca="false" ca="false" dt2D="false" dtr="false" t="normal">D6/E6*100%</f>
        <v>0.533592439538344</v>
      </c>
      <c r="D6" s="82" t="n">
        <v>87893.4</v>
      </c>
      <c r="E6" s="82" t="n">
        <v>164720.1</v>
      </c>
      <c r="F6" s="74" t="n">
        <f aca="false" ca="false" dt2D="false" dtr="false" t="normal">D6+E6</f>
        <v>252613.5</v>
      </c>
      <c r="G6" s="33" t="n">
        <f aca="false" ca="false" dt2D="false" dtr="false" t="normal">D6/F6*100</f>
        <v>34.7936274189622</v>
      </c>
      <c r="H6" s="74" t="n"/>
    </row>
    <row customHeight="true" ht="21" outlineLevel="0" r="7">
      <c r="A7" s="19" t="s">
        <v>5</v>
      </c>
      <c r="B7" s="80" t="n">
        <v>0</v>
      </c>
      <c r="C7" s="66" t="n">
        <f aca="false" ca="false" dt2D="false" dtr="false" t="normal">D7/E7*100%</f>
        <v>2.62951667601923</v>
      </c>
      <c r="D7" s="82" t="n">
        <v>10777.6</v>
      </c>
      <c r="E7" s="82" t="n">
        <v>4098.7</v>
      </c>
      <c r="F7" s="74" t="n">
        <f aca="false" ca="false" dt2D="false" dtr="false" t="normal">D7+E7</f>
        <v>14876.3</v>
      </c>
      <c r="G7" s="33" t="n">
        <f aca="false" ca="false" dt2D="false" dtr="false" t="normal">D7/F7*100</f>
        <v>72.4481221809186</v>
      </c>
      <c r="H7" s="74" t="n"/>
    </row>
    <row customHeight="true" ht="21" outlineLevel="0" r="8">
      <c r="A8" s="19" t="s">
        <v>6</v>
      </c>
      <c r="B8" s="80" t="n">
        <v>1</v>
      </c>
      <c r="C8" s="66" t="n">
        <f aca="false" ca="false" dt2D="false" dtr="false" t="normal">D8/E8*100%</f>
        <v>0.425408648872336</v>
      </c>
      <c r="D8" s="82" t="n">
        <v>6579.2</v>
      </c>
      <c r="E8" s="82" t="n">
        <v>15465.6</v>
      </c>
      <c r="F8" s="74" t="n">
        <f aca="false" ca="false" dt2D="false" dtr="false" t="normal">D8+E8</f>
        <v>22044.8</v>
      </c>
      <c r="G8" s="33" t="n">
        <f aca="false" ca="false" dt2D="false" dtr="false" t="normal">D8/F8*100</f>
        <v>29.8446799245173</v>
      </c>
      <c r="H8" s="74" t="n"/>
    </row>
    <row customHeight="true" ht="21" outlineLevel="0" r="9">
      <c r="A9" s="19" t="s">
        <v>7</v>
      </c>
      <c r="B9" s="80" t="n">
        <v>0</v>
      </c>
      <c r="C9" s="66" t="n">
        <f aca="false" ca="false" dt2D="false" dtr="false" t="normal">D9/E9*100%</f>
        <v>0.54589152568033</v>
      </c>
      <c r="D9" s="82" t="n">
        <v>1442.3</v>
      </c>
      <c r="E9" s="82" t="n">
        <v>2642.1</v>
      </c>
      <c r="F9" s="74" t="n">
        <f aca="false" ca="false" dt2D="false" dtr="false" t="normal">D9+E9</f>
        <v>4084.4</v>
      </c>
      <c r="G9" s="33" t="n">
        <f aca="false" ca="false" dt2D="false" dtr="false" t="normal">D9/F9*100</f>
        <v>35.312408187249</v>
      </c>
      <c r="H9" s="74" t="n"/>
    </row>
    <row customHeight="true" ht="21" outlineLevel="0" r="10">
      <c r="A10" s="19" t="s">
        <v>8</v>
      </c>
      <c r="B10" s="80" t="n">
        <v>5</v>
      </c>
      <c r="C10" s="66" t="n">
        <f aca="false" ca="false" dt2D="false" dtr="false" t="normal">D10/E10*100%</f>
        <v>0.0731668961179057</v>
      </c>
      <c r="D10" s="82" t="n">
        <v>2652</v>
      </c>
      <c r="E10" s="82" t="n">
        <v>36245.9</v>
      </c>
      <c r="F10" s="74" t="n">
        <f aca="false" ca="false" dt2D="false" dtr="false" t="normal">D10+E10</f>
        <v>38897.9</v>
      </c>
      <c r="G10" s="33" t="n">
        <f aca="false" ca="false" dt2D="false" dtr="false" t="normal">D10/F10*100</f>
        <v>6.81784877846876</v>
      </c>
      <c r="H10" s="74" t="n"/>
    </row>
    <row customHeight="true" ht="21" outlineLevel="0" r="11">
      <c r="A11" s="19" t="s">
        <v>67</v>
      </c>
      <c r="B11" s="80" t="n">
        <v>3</v>
      </c>
      <c r="C11" s="66" t="n">
        <f aca="false" ca="false" dt2D="false" dtr="false" t="normal">D11/E11*100%</f>
        <v>0.335893579228593</v>
      </c>
      <c r="D11" s="82" t="n">
        <v>41715.9</v>
      </c>
      <c r="E11" s="82" t="n">
        <v>124193.8</v>
      </c>
      <c r="F11" s="74" t="n">
        <f aca="false" ca="false" dt2D="false" dtr="false" t="normal">D11+E11</f>
        <v>165909.7</v>
      </c>
      <c r="G11" s="33" t="n">
        <f aca="false" ca="false" dt2D="false" dtr="false" t="normal">D11/F11*100</f>
        <v>25.1437378284693</v>
      </c>
      <c r="H11" s="74" t="n"/>
    </row>
    <row customHeight="true" ht="21" outlineLevel="0" r="12">
      <c r="A12" s="19" t="s">
        <v>10</v>
      </c>
      <c r="B12" s="80" t="n">
        <v>1</v>
      </c>
      <c r="C12" s="66" t="n">
        <f aca="false" ca="false" dt2D="false" dtr="false" t="normal">D12/E12*100%</f>
        <v>0.407657246618472</v>
      </c>
      <c r="D12" s="82" t="n">
        <v>496779.6</v>
      </c>
      <c r="E12" s="82" t="n">
        <v>1218620.8</v>
      </c>
      <c r="F12" s="74" t="n">
        <f aca="false" ca="false" dt2D="false" dtr="false" t="normal">D12+E12</f>
        <v>1715400.4</v>
      </c>
      <c r="G12" s="33" t="n">
        <f aca="false" ca="false" dt2D="false" dtr="false" t="normal">D12/F12*100</f>
        <v>28.959979256155</v>
      </c>
      <c r="H12" s="74" t="n"/>
    </row>
    <row customHeight="true" ht="21" outlineLevel="0" r="13">
      <c r="A13" s="19" t="s">
        <v>11</v>
      </c>
      <c r="B13" s="80" t="n">
        <v>0</v>
      </c>
      <c r="C13" s="66" t="n">
        <f aca="false" ca="false" dt2D="false" dtr="false" t="normal">D13/E13*100%</f>
        <v>1.22856911696567</v>
      </c>
      <c r="D13" s="82" t="n">
        <v>756218.2</v>
      </c>
      <c r="E13" s="82" t="n">
        <v>615527.6</v>
      </c>
      <c r="F13" s="74" t="n">
        <f aca="false" ca="false" dt2D="false" dtr="false" t="normal">D13+E13</f>
        <v>1371745.8</v>
      </c>
      <c r="G13" s="33" t="n">
        <f aca="false" ca="false" dt2D="false" dtr="false" t="normal">D13/F13*100</f>
        <v>55.1281585844841</v>
      </c>
      <c r="H13" s="74" t="n"/>
    </row>
    <row customHeight="true" ht="21" outlineLevel="0" r="14">
      <c r="A14" s="19" t="s">
        <v>12</v>
      </c>
      <c r="B14" s="80" t="n">
        <v>2</v>
      </c>
      <c r="C14" s="66" t="n">
        <f aca="false" ca="false" dt2D="false" dtr="false" t="normal">D14/E14*100%</f>
        <v>0.366332331181509</v>
      </c>
      <c r="D14" s="82" t="n">
        <v>251471.1</v>
      </c>
      <c r="E14" s="82" t="n">
        <v>686456.2</v>
      </c>
      <c r="F14" s="74" t="n">
        <f aca="false" ca="false" dt2D="false" dtr="false" t="normal">D14+E14</f>
        <v>937927.3</v>
      </c>
      <c r="G14" s="33" t="n">
        <f aca="false" ca="false" dt2D="false" dtr="false" t="normal">D14/F14*100</f>
        <v>26.8113637378931</v>
      </c>
      <c r="H14" s="74" t="n"/>
    </row>
    <row customHeight="true" ht="21.75" outlineLevel="0" r="15">
      <c r="A15" s="19" t="s">
        <v>13</v>
      </c>
      <c r="B15" s="80" t="n">
        <v>0</v>
      </c>
      <c r="C15" s="66" t="n">
        <f aca="false" ca="false" dt2D="false" dtr="false" t="normal">D15/E15*100%</f>
        <v>0.522106109324759</v>
      </c>
      <c r="D15" s="82" t="n">
        <v>7794</v>
      </c>
      <c r="E15" s="82" t="n">
        <v>14928</v>
      </c>
      <c r="F15" s="74" t="n">
        <f aca="false" ca="false" dt2D="false" dtr="false" t="normal">D15+E15</f>
        <v>22722</v>
      </c>
      <c r="G15" s="33" t="n">
        <f aca="false" ca="false" dt2D="false" dtr="false" t="normal">D15/F15*100</f>
        <v>34.3015579614471</v>
      </c>
      <c r="H15" s="74" t="n"/>
    </row>
    <row customHeight="true" ht="21" outlineLevel="0" r="16">
      <c r="A16" s="19" t="s">
        <v>14</v>
      </c>
      <c r="B16" s="80" t="n">
        <v>0</v>
      </c>
      <c r="C16" s="66" t="n">
        <f aca="false" ca="false" dt2D="false" dtr="false" t="normal">D16/E16*100%</f>
        <v>0.742123829217857</v>
      </c>
      <c r="D16" s="82" t="n">
        <v>1830.3</v>
      </c>
      <c r="E16" s="82" t="n">
        <v>2466.3</v>
      </c>
      <c r="F16" s="74" t="n">
        <f aca="false" ca="false" dt2D="false" dtr="false" t="normal">D16+E16</f>
        <v>4296.6</v>
      </c>
      <c r="G16" s="33" t="n">
        <f aca="false" ca="false" dt2D="false" dtr="false" t="normal">D16/F16*100</f>
        <v>42.5987990504119</v>
      </c>
      <c r="H16" s="74" t="n"/>
    </row>
    <row outlineLevel="0" r="17">
      <c r="B17" s="97" t="n">
        <f aca="false" ca="false" dt2D="false" dtr="false" t="normal">SUM(B5:B16)/12</f>
        <v>1</v>
      </c>
      <c r="D17" s="85" t="n">
        <f aca="false" ca="false" dt2D="false" dtr="false" t="normal">SUM(D5:D16)</f>
        <v>1665198</v>
      </c>
      <c r="E17" s="85" t="n">
        <f aca="false" ca="false" dt2D="false" dtr="false" t="normal">SUM(E5:E16)</f>
        <v>2885407.5</v>
      </c>
      <c r="F17" s="85" t="n">
        <f aca="false" ca="false" dt2D="false" dtr="false" t="normal">SUM(F5:F16)</f>
        <v>4550605.5</v>
      </c>
      <c r="G17" s="33" t="n">
        <f aca="false" ca="false" dt2D="false" dtr="false" t="normal">D17/F17*100</f>
        <v>36.5928885727405</v>
      </c>
      <c r="H17" s="74" t="n"/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F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6.90566126468299"/>
    <col customWidth="true" max="3" min="3" outlineLevel="0" width="39.1790581740507"/>
    <col customWidth="true" max="4" min="4" outlineLevel="0" width="11.415481446107"/>
    <col customWidth="true" max="5" min="5" outlineLevel="0" width="11.6973447845305"/>
    <col customWidth="true" max="6" min="6" outlineLevel="0" width="11.979208122954"/>
  </cols>
  <sheetData>
    <row customHeight="true" ht="12.75" outlineLevel="0" r="1"/>
    <row customFormat="true" customHeight="true" ht="79.5" outlineLevel="0" r="2" s="50">
      <c r="A2" s="51" t="s">
        <v>26</v>
      </c>
      <c r="B2" s="52" t="s">
        <v>64</v>
      </c>
      <c r="C2" s="57" t="s">
        <v>27</v>
      </c>
      <c r="D2" s="9" t="s">
        <v>94</v>
      </c>
      <c r="E2" s="9" t="s">
        <v>95</v>
      </c>
      <c r="F2" s="9" t="s">
        <v>96</v>
      </c>
    </row>
    <row customHeight="true" ht="16.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  <c r="F3" s="19" t="n">
        <v>5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  <c r="F4" s="18" t="n"/>
    </row>
    <row customHeight="true" ht="18" outlineLevel="0" r="5">
      <c r="A5" s="27" t="s">
        <v>3</v>
      </c>
      <c r="B5" s="76" t="s">
        <v>21</v>
      </c>
      <c r="C5" s="17" t="n"/>
      <c r="D5" s="17" t="n"/>
      <c r="E5" s="17" t="n"/>
      <c r="F5" s="17" t="n"/>
    </row>
    <row customHeight="true" ht="18" outlineLevel="0" r="6">
      <c r="A6" s="34" t="s">
        <v>4</v>
      </c>
      <c r="B6" s="80" t="n">
        <v>5</v>
      </c>
      <c r="C6" s="22" t="n"/>
      <c r="D6" s="19" t="s">
        <v>97</v>
      </c>
      <c r="E6" s="19" t="n"/>
      <c r="F6" s="19" t="n"/>
    </row>
    <row customHeight="true" ht="18" outlineLevel="0" r="7">
      <c r="A7" s="75" t="s">
        <v>5</v>
      </c>
      <c r="B7" s="76" t="s">
        <v>21</v>
      </c>
      <c r="C7" s="98" t="n"/>
      <c r="D7" s="27" t="n"/>
      <c r="E7" s="27" t="n"/>
      <c r="F7" s="27" t="n"/>
    </row>
    <row customHeight="true" ht="18" outlineLevel="0" r="8">
      <c r="A8" s="75" t="s">
        <v>6</v>
      </c>
      <c r="B8" s="76" t="s">
        <v>21</v>
      </c>
      <c r="C8" s="98" t="n"/>
      <c r="D8" s="27" t="n"/>
      <c r="E8" s="27" t="n"/>
      <c r="F8" s="27" t="n"/>
    </row>
    <row customHeight="true" ht="18" outlineLevel="0" r="9">
      <c r="A9" s="75" t="s">
        <v>7</v>
      </c>
      <c r="B9" s="76" t="s">
        <v>21</v>
      </c>
      <c r="C9" s="98" t="n"/>
      <c r="D9" s="27" t="n"/>
      <c r="E9" s="27" t="n"/>
      <c r="F9" s="27" t="n"/>
    </row>
    <row customHeight="true" ht="18" outlineLevel="0" r="10">
      <c r="A10" s="75" t="s">
        <v>8</v>
      </c>
      <c r="B10" s="76" t="s">
        <v>21</v>
      </c>
      <c r="C10" s="98" t="n"/>
      <c r="D10" s="27" t="n"/>
      <c r="E10" s="27" t="n"/>
      <c r="F10" s="27" t="n"/>
    </row>
    <row customHeight="true" ht="18" outlineLevel="0" r="11">
      <c r="A11" s="34" t="s">
        <v>67</v>
      </c>
      <c r="B11" s="71" t="n">
        <v>5</v>
      </c>
      <c r="C11" s="18" t="n"/>
      <c r="D11" s="19" t="s">
        <v>97</v>
      </c>
      <c r="E11" s="19" t="n"/>
      <c r="F11" s="19" t="n"/>
    </row>
    <row customHeight="true" ht="18" outlineLevel="0" r="12">
      <c r="A12" s="34" t="s">
        <v>10</v>
      </c>
      <c r="B12" s="71" t="n">
        <v>5</v>
      </c>
      <c r="C12" s="18" t="n"/>
      <c r="D12" s="19" t="s">
        <v>97</v>
      </c>
      <c r="E12" s="19" t="n"/>
      <c r="F12" s="19" t="n"/>
    </row>
    <row customHeight="true" ht="18" outlineLevel="0" r="13">
      <c r="A13" s="34" t="s">
        <v>11</v>
      </c>
      <c r="B13" s="71" t="n">
        <v>5</v>
      </c>
      <c r="C13" s="18" t="n"/>
      <c r="D13" s="19" t="s">
        <v>97</v>
      </c>
      <c r="E13" s="19" t="n"/>
      <c r="F13" s="19" t="n"/>
    </row>
    <row customHeight="true" ht="18" outlineLevel="0" r="14">
      <c r="A14" s="34" t="s">
        <v>12</v>
      </c>
      <c r="B14" s="71" t="n">
        <v>5</v>
      </c>
      <c r="C14" s="18" t="n"/>
      <c r="D14" s="19" t="s">
        <v>97</v>
      </c>
      <c r="E14" s="19" t="n"/>
      <c r="F14" s="19" t="n"/>
    </row>
    <row customHeight="true" ht="18" outlineLevel="0" r="15">
      <c r="A15" s="34" t="s">
        <v>13</v>
      </c>
      <c r="B15" s="71" t="n">
        <v>5</v>
      </c>
      <c r="C15" s="18" t="n"/>
      <c r="D15" s="19" t="s">
        <v>97</v>
      </c>
      <c r="E15" s="19" t="n"/>
      <c r="F15" s="19" t="n"/>
    </row>
    <row customHeight="true" ht="18" outlineLevel="0" r="16">
      <c r="A16" s="75" t="s">
        <v>14</v>
      </c>
      <c r="B16" s="76" t="s">
        <v>21</v>
      </c>
      <c r="C16" s="17" t="n"/>
      <c r="D16" s="27" t="n"/>
      <c r="E16" s="27" t="n"/>
      <c r="F16" s="27" t="n"/>
    </row>
    <row outlineLevel="0" r="17">
      <c r="B17" s="55" t="n">
        <f aca="false" ca="false" dt2D="false" dtr="false" t="normal">(B14+B12+B11+B6+B13+B15)/6</f>
        <v>5</v>
      </c>
      <c r="C17" s="1" t="s">
        <v>68</v>
      </c>
    </row>
  </sheetData>
  <pageMargins bottom="1" footer="0.5" header="0.5" left="0.75" right="0.75" top="1"/>
  <pageSetup fitToHeight="1" fitToWidth="1" orientation="portrait" paperHeight="297mm" paperSize="9" paperWidth="210mm" scale="97"/>
</worksheet>
</file>

<file path=xl/worksheets/sheet8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44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7.75125263328307"/>
    <col customWidth="true" max="2" min="2" outlineLevel="0" style="1" width="6.90566126468299"/>
    <col customWidth="true" max="3" min="3" outlineLevel="0" width="28.3273047581203"/>
    <col customWidth="true" max="4" min="4" outlineLevel="0" width="19.1667327260606"/>
    <col customWidth="true" max="5" min="5" outlineLevel="0" width="15.9253002742015"/>
  </cols>
  <sheetData>
    <row customHeight="true" ht="12.75" outlineLevel="0" r="1"/>
    <row customFormat="true" customHeight="true" ht="81.75" outlineLevel="0" r="2" s="50">
      <c r="A2" s="51" t="s">
        <v>28</v>
      </c>
      <c r="B2" s="52" t="s">
        <v>64</v>
      </c>
      <c r="C2" s="57" t="s">
        <v>29</v>
      </c>
      <c r="D2" s="9" t="s">
        <v>94</v>
      </c>
      <c r="E2" s="9" t="s">
        <v>98</v>
      </c>
    </row>
    <row customHeight="true" ht="16.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</row>
    <row customHeight="true" ht="17.25" outlineLevel="0" r="5">
      <c r="A5" s="34" t="s">
        <v>3</v>
      </c>
      <c r="B5" s="65" t="n">
        <v>5</v>
      </c>
      <c r="C5" s="22" t="n"/>
      <c r="D5" s="19" t="s">
        <v>97</v>
      </c>
      <c r="E5" s="19" t="n"/>
    </row>
    <row customHeight="true" ht="17.25" outlineLevel="0" r="6">
      <c r="A6" s="34" t="s">
        <v>4</v>
      </c>
      <c r="B6" s="65" t="n">
        <v>5</v>
      </c>
      <c r="C6" s="22" t="n"/>
      <c r="D6" s="19" t="s">
        <v>97</v>
      </c>
      <c r="E6" s="19" t="n"/>
    </row>
    <row customHeight="true" ht="17.25" outlineLevel="0" r="7">
      <c r="A7" s="34" t="s">
        <v>5</v>
      </c>
      <c r="B7" s="65" t="n">
        <v>5</v>
      </c>
      <c r="C7" s="22" t="n"/>
      <c r="D7" s="19" t="s">
        <v>97</v>
      </c>
      <c r="E7" s="19" t="n"/>
    </row>
    <row customHeight="true" ht="17.25" outlineLevel="0" r="8">
      <c r="A8" s="34" t="s">
        <v>6</v>
      </c>
      <c r="B8" s="71" t="n">
        <v>5</v>
      </c>
      <c r="C8" s="22" t="n"/>
      <c r="D8" s="19" t="s">
        <v>97</v>
      </c>
      <c r="E8" s="19" t="n"/>
    </row>
    <row customHeight="true" ht="17.25" outlineLevel="0" r="9">
      <c r="A9" s="34" t="s">
        <v>7</v>
      </c>
      <c r="B9" s="71" t="n">
        <v>5</v>
      </c>
      <c r="C9" s="22" t="n"/>
      <c r="D9" s="19" t="s">
        <v>97</v>
      </c>
      <c r="E9" s="19" t="n"/>
    </row>
    <row customHeight="true" ht="17.25" outlineLevel="0" r="10">
      <c r="A10" s="34" t="s">
        <v>8</v>
      </c>
      <c r="B10" s="71" t="n">
        <v>5</v>
      </c>
      <c r="C10" s="22" t="n"/>
      <c r="D10" s="19" t="s">
        <v>97</v>
      </c>
      <c r="E10" s="19" t="n"/>
    </row>
    <row customHeight="true" ht="17.25" outlineLevel="0" r="11">
      <c r="A11" s="34" t="s">
        <v>67</v>
      </c>
      <c r="B11" s="71" t="n">
        <v>5</v>
      </c>
      <c r="C11" s="18" t="n"/>
      <c r="D11" s="19" t="s">
        <v>97</v>
      </c>
      <c r="E11" s="19" t="n"/>
    </row>
    <row customHeight="true" ht="17.25" outlineLevel="0" r="12">
      <c r="A12" s="34" t="s">
        <v>10</v>
      </c>
      <c r="B12" s="71" t="n">
        <v>5</v>
      </c>
      <c r="C12" s="18" t="n"/>
      <c r="D12" s="19" t="s">
        <v>97</v>
      </c>
      <c r="E12" s="19" t="n"/>
    </row>
    <row customHeight="true" ht="17.25" outlineLevel="0" r="13">
      <c r="A13" s="34" t="s">
        <v>11</v>
      </c>
      <c r="B13" s="71" t="n">
        <v>5</v>
      </c>
      <c r="C13" s="18" t="n"/>
      <c r="D13" s="19" t="s">
        <v>97</v>
      </c>
      <c r="E13" s="19" t="n"/>
    </row>
    <row customHeight="true" ht="17.25" outlineLevel="0" r="14">
      <c r="A14" s="34" t="s">
        <v>12</v>
      </c>
      <c r="B14" s="71" t="n">
        <v>5</v>
      </c>
      <c r="C14" s="18" t="n"/>
      <c r="D14" s="19" t="s">
        <v>97</v>
      </c>
      <c r="E14" s="19" t="n"/>
    </row>
    <row customHeight="true" ht="17.25" outlineLevel="0" r="15">
      <c r="A15" s="34" t="s">
        <v>13</v>
      </c>
      <c r="B15" s="71" t="n">
        <v>5</v>
      </c>
      <c r="C15" s="18" t="n"/>
      <c r="D15" s="19" t="s">
        <v>97</v>
      </c>
      <c r="E15" s="19" t="n"/>
    </row>
    <row customHeight="true" ht="17.25" outlineLevel="0" r="16">
      <c r="A16" s="34" t="s">
        <v>14</v>
      </c>
      <c r="B16" s="71" t="n">
        <v>5</v>
      </c>
      <c r="C16" s="18" t="n"/>
      <c r="D16" s="19" t="s">
        <v>97</v>
      </c>
      <c r="E16" s="19" t="n"/>
    </row>
    <row customHeight="true" ht="17.25" outlineLevel="0" r="17">
      <c r="B17" s="55" t="n">
        <f aca="false" ca="false" dt2D="false" dtr="false" t="normal">SUM(B5:B16)/12</f>
        <v>5</v>
      </c>
      <c r="C17" s="1" t="s">
        <v>68</v>
      </c>
    </row>
    <row customHeight="true" ht="17.25" outlineLevel="0" r="18"/>
    <row customHeight="true" ht="17.25" outlineLevel="0" r="19"/>
    <row customHeight="true" ht="17.25" outlineLevel="0" r="20"/>
    <row customHeight="true" ht="17.25" outlineLevel="0" r="21"/>
    <row customHeight="true" ht="17.25" outlineLevel="0" r="22"/>
    <row customHeight="true" ht="17.25" outlineLevel="0" r="23"/>
    <row customHeight="true" ht="17.25" outlineLevel="0" r="24"/>
    <row customHeight="true" ht="17.25" outlineLevel="0" r="25"/>
    <row customHeight="true" ht="17.25" outlineLevel="0" r="26"/>
    <row customHeight="true" ht="17.25" outlineLevel="0" r="27"/>
    <row customHeight="true" ht="17.25" outlineLevel="0" r="28"/>
    <row customHeight="true" ht="17.25" outlineLevel="0" r="29"/>
    <row customHeight="true" ht="17.25" outlineLevel="0" r="30"/>
    <row customHeight="true" ht="17.25" outlineLevel="0" r="31"/>
    <row customHeight="true" ht="17.25" outlineLevel="0" r="32"/>
    <row customHeight="true" ht="17.25" outlineLevel="0" r="33"/>
    <row customHeight="true" ht="17.25" outlineLevel="0" r="34"/>
    <row customHeight="true" ht="17.25" outlineLevel="0" r="35"/>
    <row customHeight="true" ht="17.25" outlineLevel="0" r="36"/>
    <row customHeight="true" ht="17.25" outlineLevel="0" r="37"/>
    <row customHeight="true" ht="17.25" outlineLevel="0" r="38"/>
    <row customHeight="true" ht="17.25" outlineLevel="0" r="39"/>
    <row customHeight="true" ht="17.25" outlineLevel="0" r="40"/>
    <row customHeight="true" ht="17.25" outlineLevel="0" r="41"/>
    <row customHeight="true" ht="17.25" outlineLevel="0" r="42"/>
    <row customHeight="true" ht="17.25" outlineLevel="0" r="43"/>
    <row customHeight="true" ht="17.25" outlineLevel="0" r="44"/>
  </sheetData>
  <pageMargins bottom="1" footer="0.5" header="0.5" left="0.75" right="0.75" top="1"/>
  <pageSetup fitToHeight="0" fitToWidth="0" orientation="portrait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F17"/>
  <sheetViews>
    <sheetView showZeros="true" workbookViewId="0"/>
  </sheetViews>
  <sheetFormatPr baseColWidth="8" customHeight="false" defaultColWidth="9.01743714249899" defaultRowHeight="12.75" zeroHeight="false"/>
  <cols>
    <col customWidth="true" max="2" min="1" outlineLevel="0" style="1" width="7.32845694898303"/>
    <col customWidth="true" max="3" min="3" outlineLevel="0" width="30.8640775105911"/>
    <col customWidth="true" max="4" min="4" outlineLevel="0" width="13.9522541985778"/>
    <col customWidth="true" max="5" min="5" outlineLevel="0" width="11.979208122954"/>
    <col customWidth="true" max="6" min="6" outlineLevel="0" style="1" width="12.8247994915541"/>
  </cols>
  <sheetData>
    <row customHeight="true" ht="12.75" outlineLevel="0" r="1"/>
    <row customFormat="true" customHeight="true" ht="99" outlineLevel="0" r="2" s="50">
      <c r="A2" s="51" t="s">
        <v>30</v>
      </c>
      <c r="B2" s="52" t="s">
        <v>64</v>
      </c>
      <c r="C2" s="57" t="s">
        <v>31</v>
      </c>
      <c r="D2" s="9" t="s">
        <v>99</v>
      </c>
      <c r="E2" s="9" t="s">
        <v>100</v>
      </c>
      <c r="F2" s="99" t="s">
        <v>101</v>
      </c>
    </row>
    <row customHeight="true" ht="16.5" outlineLevel="0" r="3">
      <c r="A3" s="19" t="n">
        <v>1</v>
      </c>
      <c r="B3" s="59" t="n"/>
      <c r="C3" s="19" t="n">
        <v>2</v>
      </c>
      <c r="D3" s="19" t="n">
        <v>3</v>
      </c>
      <c r="E3" s="19" t="n">
        <v>4</v>
      </c>
      <c r="F3" s="34" t="n">
        <v>5</v>
      </c>
    </row>
    <row customHeight="true" hidden="true" ht="63" outlineLevel="0" r="4">
      <c r="A4" s="19" t="s">
        <v>15</v>
      </c>
      <c r="B4" s="59" t="n"/>
      <c r="C4" s="18" t="s">
        <v>16</v>
      </c>
      <c r="D4" s="18" t="n"/>
      <c r="E4" s="18" t="n"/>
      <c r="F4" s="34" t="n"/>
    </row>
    <row customHeight="true" ht="21" outlineLevel="0" r="5">
      <c r="A5" s="75" t="s">
        <v>3</v>
      </c>
      <c r="B5" s="61" t="s">
        <v>21</v>
      </c>
      <c r="C5" s="17" t="n"/>
      <c r="D5" s="17" t="n"/>
      <c r="E5" s="17" t="n"/>
      <c r="F5" s="75" t="n"/>
    </row>
    <row customHeight="true" ht="20.25" outlineLevel="0" r="6">
      <c r="A6" s="34" t="s">
        <v>4</v>
      </c>
      <c r="B6" s="80" t="n">
        <v>5</v>
      </c>
      <c r="C6" s="22" t="n"/>
      <c r="D6" s="19" t="s">
        <v>97</v>
      </c>
      <c r="E6" s="19" t="n"/>
      <c r="F6" s="34" t="n"/>
    </row>
    <row customHeight="true" ht="20.25" outlineLevel="0" r="7">
      <c r="A7" s="75" t="s">
        <v>5</v>
      </c>
      <c r="B7" s="100" t="s">
        <v>21</v>
      </c>
      <c r="C7" s="98" t="n"/>
      <c r="D7" s="27" t="n"/>
      <c r="E7" s="27" t="n"/>
      <c r="F7" s="75" t="n"/>
    </row>
    <row customHeight="true" ht="20.25" outlineLevel="0" r="8">
      <c r="A8" s="75" t="s">
        <v>6</v>
      </c>
      <c r="B8" s="76" t="s">
        <v>21</v>
      </c>
      <c r="C8" s="17" t="n"/>
      <c r="D8" s="27" t="n"/>
      <c r="E8" s="27" t="n"/>
      <c r="F8" s="75" t="n"/>
    </row>
    <row customHeight="true" ht="20.25" outlineLevel="0" r="9">
      <c r="A9" s="75" t="s">
        <v>7</v>
      </c>
      <c r="B9" s="76" t="s">
        <v>21</v>
      </c>
      <c r="C9" s="17" t="n"/>
      <c r="D9" s="27" t="n"/>
      <c r="E9" s="27" t="n"/>
      <c r="F9" s="75" t="n"/>
    </row>
    <row customHeight="true" ht="20.25" outlineLevel="0" r="10">
      <c r="A10" s="75" t="s">
        <v>8</v>
      </c>
      <c r="B10" s="76" t="s">
        <v>21</v>
      </c>
      <c r="C10" s="17" t="n"/>
      <c r="D10" s="27" t="n"/>
      <c r="E10" s="27" t="n"/>
      <c r="F10" s="75" t="n"/>
    </row>
    <row customHeight="true" ht="20.25" outlineLevel="0" r="11">
      <c r="A11" s="34" t="s">
        <v>67</v>
      </c>
      <c r="B11" s="71" t="n">
        <v>5</v>
      </c>
      <c r="C11" s="18" t="n"/>
      <c r="D11" s="19" t="s">
        <v>97</v>
      </c>
      <c r="E11" s="19" t="n"/>
      <c r="F11" s="34" t="n"/>
    </row>
    <row customHeight="true" ht="20.25" outlineLevel="0" r="12">
      <c r="A12" s="34" t="s">
        <v>10</v>
      </c>
      <c r="B12" s="71" t="n">
        <v>5</v>
      </c>
      <c r="C12" s="18" t="n"/>
      <c r="D12" s="19" t="s">
        <v>97</v>
      </c>
      <c r="E12" s="19" t="n"/>
      <c r="F12" s="34" t="n"/>
    </row>
    <row customHeight="true" ht="20.25" outlineLevel="0" r="13">
      <c r="A13" s="34" t="s">
        <v>11</v>
      </c>
      <c r="B13" s="71" t="n">
        <v>5</v>
      </c>
      <c r="C13" s="18" t="n"/>
      <c r="D13" s="19" t="s">
        <v>97</v>
      </c>
      <c r="E13" s="19" t="n"/>
      <c r="F13" s="34" t="n"/>
    </row>
    <row customHeight="true" ht="20.25" outlineLevel="0" r="14">
      <c r="A14" s="34" t="s">
        <v>12</v>
      </c>
      <c r="B14" s="71" t="n">
        <v>5</v>
      </c>
      <c r="C14" s="18" t="n"/>
      <c r="D14" s="19" t="s">
        <v>97</v>
      </c>
      <c r="E14" s="19" t="n"/>
      <c r="F14" s="34" t="n"/>
    </row>
    <row customHeight="true" ht="20.25" outlineLevel="0" r="15">
      <c r="A15" s="34" t="s">
        <v>13</v>
      </c>
      <c r="B15" s="71" t="n">
        <v>5</v>
      </c>
      <c r="C15" s="18" t="n"/>
      <c r="D15" s="19" t="s">
        <v>97</v>
      </c>
      <c r="E15" s="19" t="n"/>
      <c r="F15" s="34" t="n"/>
    </row>
    <row customHeight="true" ht="20.25" outlineLevel="0" r="16">
      <c r="A16" s="75" t="s">
        <v>14</v>
      </c>
      <c r="B16" s="76" t="s">
        <v>21</v>
      </c>
      <c r="C16" s="17" t="n"/>
      <c r="D16" s="27" t="n"/>
      <c r="E16" s="27" t="n"/>
      <c r="F16" s="75" t="n"/>
    </row>
    <row outlineLevel="0" r="17">
      <c r="B17" s="55" t="n">
        <f aca="false" ca="false" dt2D="false" dtr="false" t="normal">(B14+B12+B11+B6+B13+B15)/6</f>
        <v>5</v>
      </c>
      <c r="C17" s="1" t="s">
        <v>68</v>
      </c>
    </row>
  </sheetData>
  <pageMargins bottom="1" footer="0.5" header="0.5" left="0.75" right="0.75" top="1"/>
  <pageSetup fitToHeight="0" fitToWidth="0" orientation="portrait" paperHeight="297mm" paperSize="9" paperWidth="210mm" scale="10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MyOffice-CoreFramework-Linux/21.0-851.365.4708.482.1@RELEASE-DESKTOP-ROSEMARY-ST-3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2021-02-15T05:51:00Z</dcterms:modified>
</cp:coreProperties>
</file>